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ason_bursick_maryland_gov/Documents/"/>
    </mc:Choice>
  </mc:AlternateContent>
  <xr:revisionPtr revIDLastSave="0" documentId="8_{3A41AEB3-1A2F-4CA9-8283-3B9EA569C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SSAA WEIGHT MANAGEMENT CHART" sheetId="1" r:id="rId1"/>
  </sheets>
  <definedNames>
    <definedName name="_xlnm._FilterDatabase" localSheetId="0" hidden="1">'MPSSAA WEIGHT MANAGEMENT CHART'!$A$2:$F$97</definedName>
    <definedName name="allowance">'MPSSAA WEIGHT MANAGEMENT CHART'!$AG$4</definedName>
    <definedName name="allowancestart">'MPSSAA WEIGHT MANAGEMENT CHART'!$AF$4</definedName>
    <definedName name="certclass">'MPSSAA WEIGHT MANAGEMENT CHART'!$F$4:$F$101</definedName>
    <definedName name="certdate">'MPSSAA WEIGHT MANAGEMENT CHART'!$E$4:$E$101</definedName>
    <definedName name="certweight">'MPSSAA WEIGHT MANAGEMENT CHART'!$D$4:$D$101</definedName>
    <definedName name="Coed">'MPSSAA WEIGHT MANAGEMENT CHART'!$AQ$4:$AQ$17</definedName>
    <definedName name="F">'MPSSAA WEIGHT MANAGEMENT CHART'!$AP$4:$AP$17</definedName>
    <definedName name="gender">'MPSSAA WEIGHT MANAGEMENT CHART'!$C$4:$C$101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okup1">'MPSSAA WEIGHT MANAGEMENT CHART'!$AA$4:$AB$19</definedName>
    <definedName name="lookup2">'MPSSAA WEIGHT MANAGEMENT CHART'!$AD$4:$AE$19</definedName>
    <definedName name="lookup3">'MPSSAA WEIGHT MANAGEMENT CHART'!$AJ$4:$AK$19</definedName>
    <definedName name="lookup4">'MPSSAA WEIGHT MANAGEMENT CHART'!$AM$4:$AN$19</definedName>
    <definedName name="maxloss">'MPSSAA WEIGHT MANAGEMENT CHART'!$AH$4</definedName>
    <definedName name="_xlnm.Print_Area" localSheetId="0">'MPSSAA WEIGHT MANAGEMENT CHART'!$A$1:$T$97</definedName>
    <definedName name="seasondates">'MPSSAA WEIGHT MANAGEMENT CHART'!$W$4:$Y$15</definedName>
    <definedName name="startdate">'MPSSAA WEIGHT MANAGEMENT CHART'!$X$4</definedName>
    <definedName name="weeknumber">'MPSSAA WEIGHT MANAGEMENT CHART'!$H$2:$S$2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1" i="1" l="1"/>
  <c r="R101" i="1"/>
  <c r="Q101" i="1"/>
  <c r="P101" i="1"/>
  <c r="O101" i="1"/>
  <c r="N101" i="1"/>
  <c r="M101" i="1"/>
  <c r="L101" i="1"/>
  <c r="K101" i="1"/>
  <c r="J101" i="1"/>
  <c r="I101" i="1"/>
  <c r="H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S99" i="1"/>
  <c r="R99" i="1"/>
  <c r="Q99" i="1"/>
  <c r="P99" i="1"/>
  <c r="O99" i="1"/>
  <c r="N99" i="1"/>
  <c r="M99" i="1"/>
  <c r="L99" i="1"/>
  <c r="K99" i="1"/>
  <c r="J99" i="1"/>
  <c r="I99" i="1"/>
  <c r="H99" i="1"/>
  <c r="S98" i="1"/>
  <c r="R98" i="1"/>
  <c r="Q98" i="1"/>
  <c r="P98" i="1"/>
  <c r="O98" i="1"/>
  <c r="N98" i="1"/>
  <c r="M98" i="1"/>
  <c r="L98" i="1"/>
  <c r="K98" i="1"/>
  <c r="J98" i="1"/>
  <c r="I98" i="1"/>
  <c r="H98" i="1"/>
  <c r="S97" i="1"/>
  <c r="R97" i="1"/>
  <c r="Q97" i="1"/>
  <c r="P97" i="1"/>
  <c r="O97" i="1"/>
  <c r="N97" i="1"/>
  <c r="M97" i="1"/>
  <c r="L97" i="1"/>
  <c r="K97" i="1"/>
  <c r="J97" i="1"/>
  <c r="I97" i="1"/>
  <c r="H97" i="1"/>
  <c r="S96" i="1"/>
  <c r="R96" i="1"/>
  <c r="Q96" i="1"/>
  <c r="P96" i="1"/>
  <c r="O96" i="1"/>
  <c r="N96" i="1"/>
  <c r="M96" i="1"/>
  <c r="L96" i="1"/>
  <c r="K96" i="1"/>
  <c r="J96" i="1"/>
  <c r="I96" i="1"/>
  <c r="H96" i="1"/>
  <c r="S95" i="1"/>
  <c r="R95" i="1"/>
  <c r="Q95" i="1"/>
  <c r="P95" i="1"/>
  <c r="O95" i="1"/>
  <c r="N95" i="1"/>
  <c r="M95" i="1"/>
  <c r="L95" i="1"/>
  <c r="K95" i="1"/>
  <c r="J95" i="1"/>
  <c r="I95" i="1"/>
  <c r="H95" i="1"/>
  <c r="S94" i="1"/>
  <c r="R94" i="1"/>
  <c r="Q94" i="1"/>
  <c r="P94" i="1"/>
  <c r="O94" i="1"/>
  <c r="N94" i="1"/>
  <c r="M94" i="1"/>
  <c r="L94" i="1"/>
  <c r="K94" i="1"/>
  <c r="J94" i="1"/>
  <c r="I94" i="1"/>
  <c r="H94" i="1"/>
  <c r="S93" i="1"/>
  <c r="R93" i="1"/>
  <c r="Q93" i="1"/>
  <c r="P93" i="1"/>
  <c r="O93" i="1"/>
  <c r="N93" i="1"/>
  <c r="M93" i="1"/>
  <c r="L93" i="1"/>
  <c r="K93" i="1"/>
  <c r="J93" i="1"/>
  <c r="I93" i="1"/>
  <c r="H93" i="1"/>
  <c r="S92" i="1"/>
  <c r="R92" i="1"/>
  <c r="Q92" i="1"/>
  <c r="P92" i="1"/>
  <c r="O92" i="1"/>
  <c r="N92" i="1"/>
  <c r="M92" i="1"/>
  <c r="L92" i="1"/>
  <c r="K92" i="1"/>
  <c r="J92" i="1"/>
  <c r="I92" i="1"/>
  <c r="H92" i="1"/>
  <c r="S91" i="1"/>
  <c r="R91" i="1"/>
  <c r="Q91" i="1"/>
  <c r="P91" i="1"/>
  <c r="O91" i="1"/>
  <c r="N91" i="1"/>
  <c r="M91" i="1"/>
  <c r="L91" i="1"/>
  <c r="K91" i="1"/>
  <c r="J91" i="1"/>
  <c r="I91" i="1"/>
  <c r="H91" i="1"/>
  <c r="S90" i="1"/>
  <c r="R90" i="1"/>
  <c r="Q90" i="1"/>
  <c r="P90" i="1"/>
  <c r="O90" i="1"/>
  <c r="N90" i="1"/>
  <c r="M90" i="1"/>
  <c r="L90" i="1"/>
  <c r="K90" i="1"/>
  <c r="J90" i="1"/>
  <c r="I90" i="1"/>
  <c r="H90" i="1"/>
  <c r="S89" i="1"/>
  <c r="R89" i="1"/>
  <c r="Q89" i="1"/>
  <c r="P89" i="1"/>
  <c r="O89" i="1"/>
  <c r="N89" i="1"/>
  <c r="M89" i="1"/>
  <c r="L89" i="1"/>
  <c r="K89" i="1"/>
  <c r="J89" i="1"/>
  <c r="I89" i="1"/>
  <c r="H89" i="1"/>
  <c r="S88" i="1"/>
  <c r="R88" i="1"/>
  <c r="Q88" i="1"/>
  <c r="P88" i="1"/>
  <c r="O88" i="1"/>
  <c r="N88" i="1"/>
  <c r="M88" i="1"/>
  <c r="L88" i="1"/>
  <c r="K88" i="1"/>
  <c r="J88" i="1"/>
  <c r="I88" i="1"/>
  <c r="H88" i="1"/>
  <c r="S87" i="1"/>
  <c r="R87" i="1"/>
  <c r="Q87" i="1"/>
  <c r="P87" i="1"/>
  <c r="O87" i="1"/>
  <c r="N87" i="1"/>
  <c r="M87" i="1"/>
  <c r="L87" i="1"/>
  <c r="K87" i="1"/>
  <c r="J87" i="1"/>
  <c r="I87" i="1"/>
  <c r="H87" i="1"/>
  <c r="S86" i="1"/>
  <c r="R86" i="1"/>
  <c r="Q86" i="1"/>
  <c r="P86" i="1"/>
  <c r="O86" i="1"/>
  <c r="N86" i="1"/>
  <c r="M86" i="1"/>
  <c r="L86" i="1"/>
  <c r="K86" i="1"/>
  <c r="J86" i="1"/>
  <c r="I86" i="1"/>
  <c r="H86" i="1"/>
  <c r="S85" i="1"/>
  <c r="R85" i="1"/>
  <c r="Q85" i="1"/>
  <c r="P85" i="1"/>
  <c r="O85" i="1"/>
  <c r="N85" i="1"/>
  <c r="M85" i="1"/>
  <c r="L85" i="1"/>
  <c r="K85" i="1"/>
  <c r="J85" i="1"/>
  <c r="I85" i="1"/>
  <c r="H85" i="1"/>
  <c r="S84" i="1"/>
  <c r="R84" i="1"/>
  <c r="Q84" i="1"/>
  <c r="P84" i="1"/>
  <c r="O84" i="1"/>
  <c r="N84" i="1"/>
  <c r="M84" i="1"/>
  <c r="L84" i="1"/>
  <c r="K84" i="1"/>
  <c r="J84" i="1"/>
  <c r="I84" i="1"/>
  <c r="H84" i="1"/>
  <c r="S83" i="1"/>
  <c r="R83" i="1"/>
  <c r="Q83" i="1"/>
  <c r="P83" i="1"/>
  <c r="O83" i="1"/>
  <c r="N83" i="1"/>
  <c r="M83" i="1"/>
  <c r="L83" i="1"/>
  <c r="K83" i="1"/>
  <c r="J83" i="1"/>
  <c r="I83" i="1"/>
  <c r="H83" i="1"/>
  <c r="S82" i="1"/>
  <c r="R82" i="1"/>
  <c r="Q82" i="1"/>
  <c r="P82" i="1"/>
  <c r="O82" i="1"/>
  <c r="N82" i="1"/>
  <c r="M82" i="1"/>
  <c r="L82" i="1"/>
  <c r="K82" i="1"/>
  <c r="J82" i="1"/>
  <c r="I82" i="1"/>
  <c r="H82" i="1"/>
  <c r="S81" i="1"/>
  <c r="R81" i="1"/>
  <c r="Q81" i="1"/>
  <c r="P81" i="1"/>
  <c r="O81" i="1"/>
  <c r="N81" i="1"/>
  <c r="M81" i="1"/>
  <c r="L81" i="1"/>
  <c r="K81" i="1"/>
  <c r="J81" i="1"/>
  <c r="I81" i="1"/>
  <c r="H81" i="1"/>
  <c r="S80" i="1"/>
  <c r="R80" i="1"/>
  <c r="Q80" i="1"/>
  <c r="P80" i="1"/>
  <c r="O80" i="1"/>
  <c r="N80" i="1"/>
  <c r="M80" i="1"/>
  <c r="L80" i="1"/>
  <c r="K80" i="1"/>
  <c r="J80" i="1"/>
  <c r="I80" i="1"/>
  <c r="H80" i="1"/>
  <c r="S79" i="1"/>
  <c r="R79" i="1"/>
  <c r="Q79" i="1"/>
  <c r="P79" i="1"/>
  <c r="O79" i="1"/>
  <c r="N79" i="1"/>
  <c r="M79" i="1"/>
  <c r="L79" i="1"/>
  <c r="K79" i="1"/>
  <c r="J79" i="1"/>
  <c r="I79" i="1"/>
  <c r="H79" i="1"/>
  <c r="S78" i="1"/>
  <c r="R78" i="1"/>
  <c r="Q78" i="1"/>
  <c r="P78" i="1"/>
  <c r="O78" i="1"/>
  <c r="N78" i="1"/>
  <c r="M78" i="1"/>
  <c r="L78" i="1"/>
  <c r="K78" i="1"/>
  <c r="J78" i="1"/>
  <c r="I78" i="1"/>
  <c r="H78" i="1"/>
  <c r="S77" i="1"/>
  <c r="R77" i="1"/>
  <c r="Q77" i="1"/>
  <c r="P77" i="1"/>
  <c r="O77" i="1"/>
  <c r="N77" i="1"/>
  <c r="M77" i="1"/>
  <c r="L77" i="1"/>
  <c r="K77" i="1"/>
  <c r="J77" i="1"/>
  <c r="I77" i="1"/>
  <c r="H77" i="1"/>
  <c r="S76" i="1"/>
  <c r="R76" i="1"/>
  <c r="Q76" i="1"/>
  <c r="P76" i="1"/>
  <c r="O76" i="1"/>
  <c r="N76" i="1"/>
  <c r="M76" i="1"/>
  <c r="L76" i="1"/>
  <c r="K76" i="1"/>
  <c r="J76" i="1"/>
  <c r="I76" i="1"/>
  <c r="H76" i="1"/>
  <c r="S75" i="1"/>
  <c r="R75" i="1"/>
  <c r="Q75" i="1"/>
  <c r="P75" i="1"/>
  <c r="O75" i="1"/>
  <c r="N75" i="1"/>
  <c r="M75" i="1"/>
  <c r="L75" i="1"/>
  <c r="K75" i="1"/>
  <c r="J75" i="1"/>
  <c r="I75" i="1"/>
  <c r="H75" i="1"/>
  <c r="S74" i="1"/>
  <c r="R74" i="1"/>
  <c r="Q74" i="1"/>
  <c r="P74" i="1"/>
  <c r="O74" i="1"/>
  <c r="N74" i="1"/>
  <c r="M74" i="1"/>
  <c r="L74" i="1"/>
  <c r="K74" i="1"/>
  <c r="J74" i="1"/>
  <c r="I74" i="1"/>
  <c r="H74" i="1"/>
  <c r="S73" i="1"/>
  <c r="R73" i="1"/>
  <c r="Q73" i="1"/>
  <c r="P73" i="1"/>
  <c r="O73" i="1"/>
  <c r="N73" i="1"/>
  <c r="M73" i="1"/>
  <c r="L73" i="1"/>
  <c r="K73" i="1"/>
  <c r="J73" i="1"/>
  <c r="I73" i="1"/>
  <c r="H73" i="1"/>
  <c r="S72" i="1"/>
  <c r="R72" i="1"/>
  <c r="Q72" i="1"/>
  <c r="P72" i="1"/>
  <c r="O72" i="1"/>
  <c r="N72" i="1"/>
  <c r="M72" i="1"/>
  <c r="L72" i="1"/>
  <c r="K72" i="1"/>
  <c r="J72" i="1"/>
  <c r="I72" i="1"/>
  <c r="H72" i="1"/>
  <c r="S71" i="1"/>
  <c r="R71" i="1"/>
  <c r="Q71" i="1"/>
  <c r="P71" i="1"/>
  <c r="O71" i="1"/>
  <c r="N71" i="1"/>
  <c r="M71" i="1"/>
  <c r="L71" i="1"/>
  <c r="K71" i="1"/>
  <c r="J71" i="1"/>
  <c r="I71" i="1"/>
  <c r="H71" i="1"/>
  <c r="S70" i="1"/>
  <c r="R70" i="1"/>
  <c r="Q70" i="1"/>
  <c r="P70" i="1"/>
  <c r="O70" i="1"/>
  <c r="N70" i="1"/>
  <c r="M70" i="1"/>
  <c r="L70" i="1"/>
  <c r="K70" i="1"/>
  <c r="J70" i="1"/>
  <c r="I70" i="1"/>
  <c r="H70" i="1"/>
  <c r="S69" i="1"/>
  <c r="R69" i="1"/>
  <c r="Q69" i="1"/>
  <c r="P69" i="1"/>
  <c r="O69" i="1"/>
  <c r="N69" i="1"/>
  <c r="M69" i="1"/>
  <c r="L69" i="1"/>
  <c r="K69" i="1"/>
  <c r="J69" i="1"/>
  <c r="I69" i="1"/>
  <c r="H69" i="1"/>
  <c r="S68" i="1"/>
  <c r="R68" i="1"/>
  <c r="Q68" i="1"/>
  <c r="P68" i="1"/>
  <c r="O68" i="1"/>
  <c r="N68" i="1"/>
  <c r="M68" i="1"/>
  <c r="L68" i="1"/>
  <c r="K68" i="1"/>
  <c r="J68" i="1"/>
  <c r="I68" i="1"/>
  <c r="H68" i="1"/>
  <c r="S67" i="1"/>
  <c r="R67" i="1"/>
  <c r="Q67" i="1"/>
  <c r="P67" i="1"/>
  <c r="O67" i="1"/>
  <c r="N67" i="1"/>
  <c r="M67" i="1"/>
  <c r="L67" i="1"/>
  <c r="K67" i="1"/>
  <c r="J67" i="1"/>
  <c r="I67" i="1"/>
  <c r="H67" i="1"/>
  <c r="S66" i="1"/>
  <c r="R66" i="1"/>
  <c r="Q66" i="1"/>
  <c r="P66" i="1"/>
  <c r="O66" i="1"/>
  <c r="N66" i="1"/>
  <c r="M66" i="1"/>
  <c r="L66" i="1"/>
  <c r="K66" i="1"/>
  <c r="J66" i="1"/>
  <c r="I66" i="1"/>
  <c r="H66" i="1"/>
  <c r="S65" i="1"/>
  <c r="R65" i="1"/>
  <c r="Q65" i="1"/>
  <c r="P65" i="1"/>
  <c r="O65" i="1"/>
  <c r="N65" i="1"/>
  <c r="M65" i="1"/>
  <c r="L65" i="1"/>
  <c r="K65" i="1"/>
  <c r="J65" i="1"/>
  <c r="I65" i="1"/>
  <c r="H65" i="1"/>
  <c r="S64" i="1"/>
  <c r="R64" i="1"/>
  <c r="Q64" i="1"/>
  <c r="P64" i="1"/>
  <c r="O64" i="1"/>
  <c r="N64" i="1"/>
  <c r="M64" i="1"/>
  <c r="L64" i="1"/>
  <c r="K64" i="1"/>
  <c r="J64" i="1"/>
  <c r="I64" i="1"/>
  <c r="H64" i="1"/>
  <c r="S63" i="1"/>
  <c r="R63" i="1"/>
  <c r="Q63" i="1"/>
  <c r="P63" i="1"/>
  <c r="O63" i="1"/>
  <c r="N63" i="1"/>
  <c r="M63" i="1"/>
  <c r="L63" i="1"/>
  <c r="K63" i="1"/>
  <c r="J63" i="1"/>
  <c r="I63" i="1"/>
  <c r="H63" i="1"/>
  <c r="S62" i="1"/>
  <c r="R62" i="1"/>
  <c r="Q62" i="1"/>
  <c r="P62" i="1"/>
  <c r="O62" i="1"/>
  <c r="N62" i="1"/>
  <c r="M62" i="1"/>
  <c r="L62" i="1"/>
  <c r="K62" i="1"/>
  <c r="J62" i="1"/>
  <c r="I62" i="1"/>
  <c r="H62" i="1"/>
  <c r="S61" i="1"/>
  <c r="R61" i="1"/>
  <c r="Q61" i="1"/>
  <c r="P61" i="1"/>
  <c r="O61" i="1"/>
  <c r="N61" i="1"/>
  <c r="M61" i="1"/>
  <c r="L61" i="1"/>
  <c r="K61" i="1"/>
  <c r="J61" i="1"/>
  <c r="I61" i="1"/>
  <c r="H61" i="1"/>
  <c r="S60" i="1"/>
  <c r="R60" i="1"/>
  <c r="Q60" i="1"/>
  <c r="P60" i="1"/>
  <c r="O60" i="1"/>
  <c r="N60" i="1"/>
  <c r="M60" i="1"/>
  <c r="L60" i="1"/>
  <c r="K60" i="1"/>
  <c r="J60" i="1"/>
  <c r="I60" i="1"/>
  <c r="H60" i="1"/>
  <c r="S59" i="1"/>
  <c r="R59" i="1"/>
  <c r="Q59" i="1"/>
  <c r="P59" i="1"/>
  <c r="O59" i="1"/>
  <c r="N59" i="1"/>
  <c r="M59" i="1"/>
  <c r="L59" i="1"/>
  <c r="K59" i="1"/>
  <c r="J59" i="1"/>
  <c r="I59" i="1"/>
  <c r="H59" i="1"/>
  <c r="S58" i="1"/>
  <c r="R58" i="1"/>
  <c r="Q58" i="1"/>
  <c r="P58" i="1"/>
  <c r="O58" i="1"/>
  <c r="N58" i="1"/>
  <c r="M58" i="1"/>
  <c r="L58" i="1"/>
  <c r="K58" i="1"/>
  <c r="J58" i="1"/>
  <c r="I58" i="1"/>
  <c r="H58" i="1"/>
  <c r="S57" i="1"/>
  <c r="R57" i="1"/>
  <c r="Q57" i="1"/>
  <c r="P57" i="1"/>
  <c r="O57" i="1"/>
  <c r="N57" i="1"/>
  <c r="M57" i="1"/>
  <c r="L57" i="1"/>
  <c r="K57" i="1"/>
  <c r="J57" i="1"/>
  <c r="I57" i="1"/>
  <c r="H57" i="1"/>
  <c r="S56" i="1"/>
  <c r="R56" i="1"/>
  <c r="Q56" i="1"/>
  <c r="P56" i="1"/>
  <c r="O56" i="1"/>
  <c r="N56" i="1"/>
  <c r="M56" i="1"/>
  <c r="L56" i="1"/>
  <c r="K56" i="1"/>
  <c r="J56" i="1"/>
  <c r="I56" i="1"/>
  <c r="H56" i="1"/>
  <c r="S55" i="1"/>
  <c r="R55" i="1"/>
  <c r="Q55" i="1"/>
  <c r="P55" i="1"/>
  <c r="O55" i="1"/>
  <c r="N55" i="1"/>
  <c r="M55" i="1"/>
  <c r="L55" i="1"/>
  <c r="K55" i="1"/>
  <c r="J55" i="1"/>
  <c r="I55" i="1"/>
  <c r="H55" i="1"/>
  <c r="S54" i="1"/>
  <c r="R54" i="1"/>
  <c r="Q54" i="1"/>
  <c r="P54" i="1"/>
  <c r="O54" i="1"/>
  <c r="N54" i="1"/>
  <c r="M54" i="1"/>
  <c r="L54" i="1"/>
  <c r="K54" i="1"/>
  <c r="J54" i="1"/>
  <c r="I54" i="1"/>
  <c r="H54" i="1"/>
  <c r="S53" i="1"/>
  <c r="R53" i="1"/>
  <c r="Q53" i="1"/>
  <c r="P53" i="1"/>
  <c r="O53" i="1"/>
  <c r="N53" i="1"/>
  <c r="M53" i="1"/>
  <c r="L53" i="1"/>
  <c r="K53" i="1"/>
  <c r="J53" i="1"/>
  <c r="I53" i="1"/>
  <c r="H53" i="1"/>
  <c r="S52" i="1"/>
  <c r="R52" i="1"/>
  <c r="Q52" i="1"/>
  <c r="P52" i="1"/>
  <c r="O52" i="1"/>
  <c r="N52" i="1"/>
  <c r="M52" i="1"/>
  <c r="L52" i="1"/>
  <c r="K52" i="1"/>
  <c r="J52" i="1"/>
  <c r="I52" i="1"/>
  <c r="H52" i="1"/>
  <c r="S51" i="1"/>
  <c r="R51" i="1"/>
  <c r="Q51" i="1"/>
  <c r="P51" i="1"/>
  <c r="O51" i="1"/>
  <c r="N51" i="1"/>
  <c r="M51" i="1"/>
  <c r="L51" i="1"/>
  <c r="K51" i="1"/>
  <c r="J51" i="1"/>
  <c r="I51" i="1"/>
  <c r="H51" i="1"/>
  <c r="S50" i="1"/>
  <c r="R50" i="1"/>
  <c r="Q50" i="1"/>
  <c r="P50" i="1"/>
  <c r="O50" i="1"/>
  <c r="N50" i="1"/>
  <c r="M50" i="1"/>
  <c r="L50" i="1"/>
  <c r="K50" i="1"/>
  <c r="J50" i="1"/>
  <c r="I50" i="1"/>
  <c r="H50" i="1"/>
  <c r="S49" i="1"/>
  <c r="R49" i="1"/>
  <c r="Q49" i="1"/>
  <c r="P49" i="1"/>
  <c r="O49" i="1"/>
  <c r="N49" i="1"/>
  <c r="M49" i="1"/>
  <c r="L49" i="1"/>
  <c r="K49" i="1"/>
  <c r="J49" i="1"/>
  <c r="I49" i="1"/>
  <c r="H49" i="1"/>
  <c r="S48" i="1"/>
  <c r="R48" i="1"/>
  <c r="Q48" i="1"/>
  <c r="P48" i="1"/>
  <c r="O48" i="1"/>
  <c r="N48" i="1"/>
  <c r="M48" i="1"/>
  <c r="L48" i="1"/>
  <c r="K48" i="1"/>
  <c r="J48" i="1"/>
  <c r="I48" i="1"/>
  <c r="H48" i="1"/>
  <c r="S47" i="1"/>
  <c r="R47" i="1"/>
  <c r="Q47" i="1"/>
  <c r="P47" i="1"/>
  <c r="O47" i="1"/>
  <c r="N47" i="1"/>
  <c r="M47" i="1"/>
  <c r="L47" i="1"/>
  <c r="K47" i="1"/>
  <c r="J47" i="1"/>
  <c r="I47" i="1"/>
  <c r="H47" i="1"/>
  <c r="S46" i="1"/>
  <c r="R46" i="1"/>
  <c r="Q46" i="1"/>
  <c r="P46" i="1"/>
  <c r="O46" i="1"/>
  <c r="N46" i="1"/>
  <c r="M46" i="1"/>
  <c r="L46" i="1"/>
  <c r="K46" i="1"/>
  <c r="J46" i="1"/>
  <c r="I46" i="1"/>
  <c r="H46" i="1"/>
  <c r="S45" i="1"/>
  <c r="R45" i="1"/>
  <c r="Q45" i="1"/>
  <c r="P45" i="1"/>
  <c r="O45" i="1"/>
  <c r="N45" i="1"/>
  <c r="M45" i="1"/>
  <c r="L45" i="1"/>
  <c r="K45" i="1"/>
  <c r="J45" i="1"/>
  <c r="I45" i="1"/>
  <c r="H45" i="1"/>
  <c r="S44" i="1"/>
  <c r="R44" i="1"/>
  <c r="Q44" i="1"/>
  <c r="P44" i="1"/>
  <c r="O44" i="1"/>
  <c r="N44" i="1"/>
  <c r="M44" i="1"/>
  <c r="L44" i="1"/>
  <c r="K44" i="1"/>
  <c r="J44" i="1"/>
  <c r="I44" i="1"/>
  <c r="H44" i="1"/>
  <c r="S43" i="1"/>
  <c r="R43" i="1"/>
  <c r="Q43" i="1"/>
  <c r="P43" i="1"/>
  <c r="O43" i="1"/>
  <c r="N43" i="1"/>
  <c r="M43" i="1"/>
  <c r="L43" i="1"/>
  <c r="K43" i="1"/>
  <c r="J43" i="1"/>
  <c r="I43" i="1"/>
  <c r="H43" i="1"/>
  <c r="S42" i="1"/>
  <c r="R42" i="1"/>
  <c r="Q42" i="1"/>
  <c r="P42" i="1"/>
  <c r="O42" i="1"/>
  <c r="N42" i="1"/>
  <c r="M42" i="1"/>
  <c r="L42" i="1"/>
  <c r="K42" i="1"/>
  <c r="J42" i="1"/>
  <c r="I42" i="1"/>
  <c r="H42" i="1"/>
  <c r="S41" i="1"/>
  <c r="R41" i="1"/>
  <c r="Q41" i="1"/>
  <c r="P41" i="1"/>
  <c r="O41" i="1"/>
  <c r="N41" i="1"/>
  <c r="M41" i="1"/>
  <c r="L41" i="1"/>
  <c r="K41" i="1"/>
  <c r="J41" i="1"/>
  <c r="I41" i="1"/>
  <c r="H41" i="1"/>
  <c r="S40" i="1"/>
  <c r="R40" i="1"/>
  <c r="Q40" i="1"/>
  <c r="P40" i="1"/>
  <c r="O40" i="1"/>
  <c r="N40" i="1"/>
  <c r="M40" i="1"/>
  <c r="L40" i="1"/>
  <c r="K40" i="1"/>
  <c r="J40" i="1"/>
  <c r="I40" i="1"/>
  <c r="H40" i="1"/>
  <c r="S39" i="1"/>
  <c r="R39" i="1"/>
  <c r="Q39" i="1"/>
  <c r="P39" i="1"/>
  <c r="O39" i="1"/>
  <c r="N39" i="1"/>
  <c r="M39" i="1"/>
  <c r="L39" i="1"/>
  <c r="K39" i="1"/>
  <c r="J39" i="1"/>
  <c r="I39" i="1"/>
  <c r="H39" i="1"/>
  <c r="S38" i="1"/>
  <c r="R38" i="1"/>
  <c r="Q38" i="1"/>
  <c r="P38" i="1"/>
  <c r="O38" i="1"/>
  <c r="N38" i="1"/>
  <c r="M38" i="1"/>
  <c r="L38" i="1"/>
  <c r="K38" i="1"/>
  <c r="J38" i="1"/>
  <c r="I38" i="1"/>
  <c r="H38" i="1"/>
  <c r="S37" i="1"/>
  <c r="R37" i="1"/>
  <c r="Q37" i="1"/>
  <c r="P37" i="1"/>
  <c r="O37" i="1"/>
  <c r="N37" i="1"/>
  <c r="M37" i="1"/>
  <c r="L37" i="1"/>
  <c r="K37" i="1"/>
  <c r="J37" i="1"/>
  <c r="I37" i="1"/>
  <c r="H37" i="1"/>
  <c r="S36" i="1"/>
  <c r="R36" i="1"/>
  <c r="Q36" i="1"/>
  <c r="P36" i="1"/>
  <c r="O36" i="1"/>
  <c r="N36" i="1"/>
  <c r="M36" i="1"/>
  <c r="L36" i="1"/>
  <c r="K36" i="1"/>
  <c r="J36" i="1"/>
  <c r="I36" i="1"/>
  <c r="H36" i="1"/>
  <c r="S35" i="1"/>
  <c r="R35" i="1"/>
  <c r="Q35" i="1"/>
  <c r="P35" i="1"/>
  <c r="O35" i="1"/>
  <c r="N35" i="1"/>
  <c r="M35" i="1"/>
  <c r="L35" i="1"/>
  <c r="K35" i="1"/>
  <c r="J35" i="1"/>
  <c r="I35" i="1"/>
  <c r="H35" i="1"/>
  <c r="S34" i="1"/>
  <c r="R34" i="1"/>
  <c r="Q34" i="1"/>
  <c r="P34" i="1"/>
  <c r="O34" i="1"/>
  <c r="N34" i="1"/>
  <c r="M34" i="1"/>
  <c r="L34" i="1"/>
  <c r="K34" i="1"/>
  <c r="J34" i="1"/>
  <c r="I34" i="1"/>
  <c r="H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N32" i="1"/>
  <c r="M32" i="1"/>
  <c r="L32" i="1"/>
  <c r="K32" i="1"/>
  <c r="J32" i="1"/>
  <c r="I32" i="1"/>
  <c r="H32" i="1"/>
  <c r="S31" i="1"/>
  <c r="R31" i="1"/>
  <c r="Q31" i="1"/>
  <c r="P31" i="1"/>
  <c r="O31" i="1"/>
  <c r="N31" i="1"/>
  <c r="M31" i="1"/>
  <c r="L31" i="1"/>
  <c r="K31" i="1"/>
  <c r="J31" i="1"/>
  <c r="I31" i="1"/>
  <c r="H31" i="1"/>
  <c r="S30" i="1"/>
  <c r="R30" i="1"/>
  <c r="Q30" i="1"/>
  <c r="P30" i="1"/>
  <c r="O30" i="1"/>
  <c r="N30" i="1"/>
  <c r="M30" i="1"/>
  <c r="L30" i="1"/>
  <c r="K30" i="1"/>
  <c r="J30" i="1"/>
  <c r="I30" i="1"/>
  <c r="H30" i="1"/>
  <c r="S29" i="1"/>
  <c r="R29" i="1"/>
  <c r="Q29" i="1"/>
  <c r="P29" i="1"/>
  <c r="O29" i="1"/>
  <c r="N29" i="1"/>
  <c r="M29" i="1"/>
  <c r="L29" i="1"/>
  <c r="K29" i="1"/>
  <c r="J29" i="1"/>
  <c r="I29" i="1"/>
  <c r="H29" i="1"/>
  <c r="S28" i="1"/>
  <c r="R28" i="1"/>
  <c r="Q28" i="1"/>
  <c r="P28" i="1"/>
  <c r="O28" i="1"/>
  <c r="N28" i="1"/>
  <c r="M28" i="1"/>
  <c r="L28" i="1"/>
  <c r="K28" i="1"/>
  <c r="J28" i="1"/>
  <c r="I28" i="1"/>
  <c r="H28" i="1"/>
  <c r="S27" i="1"/>
  <c r="R27" i="1"/>
  <c r="Q27" i="1"/>
  <c r="P27" i="1"/>
  <c r="O27" i="1"/>
  <c r="N27" i="1"/>
  <c r="M27" i="1"/>
  <c r="L27" i="1"/>
  <c r="K27" i="1"/>
  <c r="J27" i="1"/>
  <c r="I27" i="1"/>
  <c r="H27" i="1"/>
  <c r="S26" i="1"/>
  <c r="R26" i="1"/>
  <c r="Q26" i="1"/>
  <c r="P26" i="1"/>
  <c r="O26" i="1"/>
  <c r="N26" i="1"/>
  <c r="M26" i="1"/>
  <c r="L26" i="1"/>
  <c r="K26" i="1"/>
  <c r="J26" i="1"/>
  <c r="I26" i="1"/>
  <c r="H26" i="1"/>
  <c r="S25" i="1"/>
  <c r="R25" i="1"/>
  <c r="Q25" i="1"/>
  <c r="P25" i="1"/>
  <c r="O25" i="1"/>
  <c r="N25" i="1"/>
  <c r="M25" i="1"/>
  <c r="L25" i="1"/>
  <c r="K25" i="1"/>
  <c r="J25" i="1"/>
  <c r="I25" i="1"/>
  <c r="H25" i="1"/>
  <c r="S24" i="1"/>
  <c r="R24" i="1"/>
  <c r="Q24" i="1"/>
  <c r="P24" i="1"/>
  <c r="O24" i="1"/>
  <c r="N24" i="1"/>
  <c r="M24" i="1"/>
  <c r="L24" i="1"/>
  <c r="K24" i="1"/>
  <c r="J24" i="1"/>
  <c r="I24" i="1"/>
  <c r="H24" i="1"/>
  <c r="S23" i="1"/>
  <c r="R23" i="1"/>
  <c r="Q23" i="1"/>
  <c r="P23" i="1"/>
  <c r="O23" i="1"/>
  <c r="N23" i="1"/>
  <c r="M23" i="1"/>
  <c r="L23" i="1"/>
  <c r="K23" i="1"/>
  <c r="J23" i="1"/>
  <c r="I23" i="1"/>
  <c r="H23" i="1"/>
  <c r="S22" i="1"/>
  <c r="R22" i="1"/>
  <c r="Q22" i="1"/>
  <c r="P22" i="1"/>
  <c r="O22" i="1"/>
  <c r="N22" i="1"/>
  <c r="M22" i="1"/>
  <c r="L22" i="1"/>
  <c r="K22" i="1"/>
  <c r="J22" i="1"/>
  <c r="I22" i="1"/>
  <c r="H22" i="1"/>
  <c r="S21" i="1"/>
  <c r="R21" i="1"/>
  <c r="Q21" i="1"/>
  <c r="P21" i="1"/>
  <c r="O21" i="1"/>
  <c r="N21" i="1"/>
  <c r="M21" i="1"/>
  <c r="L21" i="1"/>
  <c r="K21" i="1"/>
  <c r="J21" i="1"/>
  <c r="I21" i="1"/>
  <c r="H21" i="1"/>
  <c r="S20" i="1"/>
  <c r="R20" i="1"/>
  <c r="Q20" i="1"/>
  <c r="P20" i="1"/>
  <c r="O20" i="1"/>
  <c r="N20" i="1"/>
  <c r="M20" i="1"/>
  <c r="L20" i="1"/>
  <c r="K20" i="1"/>
  <c r="J20" i="1"/>
  <c r="I20" i="1"/>
  <c r="H20" i="1"/>
  <c r="S19" i="1"/>
  <c r="R19" i="1"/>
  <c r="Q19" i="1"/>
  <c r="P19" i="1"/>
  <c r="O19" i="1"/>
  <c r="N19" i="1"/>
  <c r="M19" i="1"/>
  <c r="L19" i="1"/>
  <c r="K19" i="1"/>
  <c r="J19" i="1"/>
  <c r="I19" i="1"/>
  <c r="H19" i="1"/>
  <c r="S18" i="1"/>
  <c r="R18" i="1"/>
  <c r="Q18" i="1"/>
  <c r="P18" i="1"/>
  <c r="O18" i="1"/>
  <c r="N18" i="1"/>
  <c r="M18" i="1"/>
  <c r="L18" i="1"/>
  <c r="K18" i="1"/>
  <c r="J18" i="1"/>
  <c r="I18" i="1"/>
  <c r="H18" i="1"/>
  <c r="S17" i="1"/>
  <c r="R17" i="1"/>
  <c r="Q17" i="1"/>
  <c r="P17" i="1"/>
  <c r="O17" i="1"/>
  <c r="N17" i="1"/>
  <c r="M17" i="1"/>
  <c r="L17" i="1"/>
  <c r="K17" i="1"/>
  <c r="J17" i="1"/>
  <c r="I17" i="1"/>
  <c r="H17" i="1"/>
  <c r="S16" i="1"/>
  <c r="R16" i="1"/>
  <c r="Q16" i="1"/>
  <c r="P16" i="1"/>
  <c r="O16" i="1"/>
  <c r="N16" i="1"/>
  <c r="M16" i="1"/>
  <c r="L16" i="1"/>
  <c r="K16" i="1"/>
  <c r="J16" i="1"/>
  <c r="I16" i="1"/>
  <c r="H16" i="1"/>
  <c r="S15" i="1"/>
  <c r="R15" i="1"/>
  <c r="Q15" i="1"/>
  <c r="P15" i="1"/>
  <c r="O15" i="1"/>
  <c r="N15" i="1"/>
  <c r="M15" i="1"/>
  <c r="L15" i="1"/>
  <c r="K15" i="1"/>
  <c r="J15" i="1"/>
  <c r="I15" i="1"/>
  <c r="H15" i="1"/>
  <c r="S14" i="1"/>
  <c r="R14" i="1"/>
  <c r="Q14" i="1"/>
  <c r="P14" i="1"/>
  <c r="O14" i="1"/>
  <c r="N14" i="1"/>
  <c r="M14" i="1"/>
  <c r="L14" i="1"/>
  <c r="K14" i="1"/>
  <c r="J14" i="1"/>
  <c r="I14" i="1"/>
  <c r="H14" i="1"/>
  <c r="S13" i="1"/>
  <c r="R13" i="1"/>
  <c r="Q13" i="1"/>
  <c r="P13" i="1"/>
  <c r="O13" i="1"/>
  <c r="N13" i="1"/>
  <c r="M13" i="1"/>
  <c r="L13" i="1"/>
  <c r="K13" i="1"/>
  <c r="J13" i="1"/>
  <c r="I13" i="1"/>
  <c r="H13" i="1"/>
  <c r="S12" i="1"/>
  <c r="R12" i="1"/>
  <c r="Q12" i="1"/>
  <c r="P12" i="1"/>
  <c r="O12" i="1"/>
  <c r="N12" i="1"/>
  <c r="M12" i="1"/>
  <c r="L12" i="1"/>
  <c r="K12" i="1"/>
  <c r="J12" i="1"/>
  <c r="I12" i="1"/>
  <c r="H12" i="1"/>
  <c r="S11" i="1"/>
  <c r="R11" i="1"/>
  <c r="Q11" i="1"/>
  <c r="P11" i="1"/>
  <c r="O11" i="1"/>
  <c r="N11" i="1"/>
  <c r="M11" i="1"/>
  <c r="L11" i="1"/>
  <c r="K11" i="1"/>
  <c r="J11" i="1"/>
  <c r="I11" i="1"/>
  <c r="H11" i="1"/>
  <c r="S10" i="1"/>
  <c r="R10" i="1"/>
  <c r="Q10" i="1"/>
  <c r="P10" i="1"/>
  <c r="O10" i="1"/>
  <c r="N10" i="1"/>
  <c r="M10" i="1"/>
  <c r="L10" i="1"/>
  <c r="K10" i="1"/>
  <c r="J10" i="1"/>
  <c r="I10" i="1"/>
  <c r="H10" i="1"/>
  <c r="AQ17" i="1" l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J19" i="1"/>
  <c r="AK18" i="1"/>
  <c r="AJ18" i="1"/>
  <c r="AL17" i="1"/>
  <c r="AN18" i="1" s="1"/>
  <c r="AK17" i="1"/>
  <c r="AJ17" i="1"/>
  <c r="AL16" i="1"/>
  <c r="AM18" i="1" s="1"/>
  <c r="AK16" i="1"/>
  <c r="AJ16" i="1"/>
  <c r="AL15" i="1"/>
  <c r="AN16" i="1" s="1"/>
  <c r="AK15" i="1"/>
  <c r="AJ15" i="1"/>
  <c r="AL14" i="1"/>
  <c r="AM16" i="1" s="1"/>
  <c r="AK14" i="1"/>
  <c r="AJ14" i="1"/>
  <c r="AL13" i="1"/>
  <c r="AM15" i="1" s="1"/>
  <c r="AK13" i="1"/>
  <c r="AJ13" i="1"/>
  <c r="AL12" i="1"/>
  <c r="AN13" i="1" s="1"/>
  <c r="AK12" i="1"/>
  <c r="AJ12" i="1"/>
  <c r="AL11" i="1"/>
  <c r="AM13" i="1" s="1"/>
  <c r="AK11" i="1"/>
  <c r="AJ11" i="1"/>
  <c r="AL10" i="1"/>
  <c r="AN11" i="1" s="1"/>
  <c r="AK10" i="1"/>
  <c r="AJ10" i="1"/>
  <c r="AL9" i="1"/>
  <c r="AN10" i="1" s="1"/>
  <c r="AK9" i="1"/>
  <c r="AJ9" i="1"/>
  <c r="AL8" i="1"/>
  <c r="AM10" i="1" s="1"/>
  <c r="AK8" i="1"/>
  <c r="AJ8" i="1"/>
  <c r="AL7" i="1"/>
  <c r="AN8" i="1" s="1"/>
  <c r="AK7" i="1"/>
  <c r="AJ7" i="1"/>
  <c r="AL6" i="1"/>
  <c r="AM8" i="1" s="1"/>
  <c r="AK6" i="1"/>
  <c r="AJ6" i="1"/>
  <c r="AL5" i="1"/>
  <c r="AM7" i="1" s="1"/>
  <c r="AK5" i="1"/>
  <c r="AJ5" i="1"/>
  <c r="AL4" i="1"/>
  <c r="AN5" i="1" s="1"/>
  <c r="AK4" i="1"/>
  <c r="AN6" i="1" l="1"/>
  <c r="AN14" i="1"/>
  <c r="AN12" i="1"/>
  <c r="AN15" i="1"/>
  <c r="AM14" i="1"/>
  <c r="AM12" i="1"/>
  <c r="AN9" i="1"/>
  <c r="AM9" i="1"/>
  <c r="AN7" i="1"/>
  <c r="AM17" i="1"/>
  <c r="AN17" i="1"/>
  <c r="AN4" i="1"/>
  <c r="AM19" i="1"/>
  <c r="AM11" i="1"/>
  <c r="AM5" i="1"/>
  <c r="AM6" i="1"/>
  <c r="AC17" i="1" l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D18" i="1" l="1"/>
  <c r="AE16" i="1"/>
  <c r="AD16" i="1"/>
  <c r="AD14" i="1"/>
  <c r="AE12" i="1"/>
  <c r="AD12" i="1"/>
  <c r="AD10" i="1"/>
  <c r="AE8" i="1"/>
  <c r="AD8" i="1"/>
  <c r="AD6" i="1"/>
  <c r="AD5" i="1"/>
  <c r="AE4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A5" i="1"/>
  <c r="AD19" i="1"/>
  <c r="AE17" i="1"/>
  <c r="AD17" i="1"/>
  <c r="AE15" i="1"/>
  <c r="AD15" i="1"/>
  <c r="AE13" i="1"/>
  <c r="AD13" i="1"/>
  <c r="AE11" i="1"/>
  <c r="AD11" i="1"/>
  <c r="AE9" i="1"/>
  <c r="AD9" i="1"/>
  <c r="AE7" i="1"/>
  <c r="AD7" i="1"/>
  <c r="AE5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X5" i="1"/>
  <c r="AE6" i="1" l="1"/>
  <c r="AE10" i="1"/>
  <c r="AE14" i="1"/>
  <c r="AE18" i="1"/>
  <c r="Y4" i="1"/>
  <c r="H9" i="1" s="1"/>
  <c r="X6" i="1"/>
  <c r="Y5" i="1"/>
  <c r="I9" i="1" s="1"/>
  <c r="I7" i="1" l="1"/>
  <c r="I5" i="1"/>
  <c r="I8" i="1"/>
  <c r="I6" i="1"/>
  <c r="I4" i="1"/>
  <c r="H8" i="1"/>
  <c r="H5" i="1"/>
  <c r="H7" i="1"/>
  <c r="H6" i="1"/>
  <c r="H4" i="1"/>
  <c r="I3" i="1"/>
  <c r="H3" i="1"/>
  <c r="X7" i="1"/>
  <c r="Y6" i="1"/>
  <c r="J9" i="1" s="1"/>
  <c r="J7" i="1" l="1"/>
  <c r="J5" i="1"/>
  <c r="J6" i="1"/>
  <c r="J4" i="1"/>
  <c r="J8" i="1"/>
  <c r="Y7" i="1"/>
  <c r="K9" i="1" s="1"/>
  <c r="J3" i="1"/>
  <c r="X8" i="1"/>
  <c r="K7" i="1" l="1"/>
  <c r="K5" i="1"/>
  <c r="K8" i="1"/>
  <c r="K6" i="1"/>
  <c r="K4" i="1"/>
  <c r="K3" i="1"/>
  <c r="X9" i="1"/>
  <c r="Y8" i="1"/>
  <c r="L9" i="1" s="1"/>
  <c r="L6" i="1" l="1"/>
  <c r="L4" i="1"/>
  <c r="L8" i="1"/>
  <c r="L5" i="1"/>
  <c r="L7" i="1"/>
  <c r="L3" i="1"/>
  <c r="X10" i="1"/>
  <c r="Y9" i="1"/>
  <c r="M9" i="1" s="1"/>
  <c r="M8" i="1" l="1"/>
  <c r="M6" i="1"/>
  <c r="M4" i="1"/>
  <c r="M7" i="1"/>
  <c r="M5" i="1"/>
  <c r="M3" i="1"/>
  <c r="X11" i="1"/>
  <c r="Y10" i="1"/>
  <c r="N9" i="1" s="1"/>
  <c r="N8" i="1" l="1"/>
  <c r="N6" i="1"/>
  <c r="N4" i="1"/>
  <c r="N5" i="1"/>
  <c r="N7" i="1"/>
  <c r="N3" i="1"/>
  <c r="X12" i="1"/>
  <c r="Y11" i="1"/>
  <c r="O9" i="1" s="1"/>
  <c r="O8" i="1" l="1"/>
  <c r="O6" i="1"/>
  <c r="O4" i="1"/>
  <c r="O7" i="1"/>
  <c r="O5" i="1"/>
  <c r="O3" i="1"/>
  <c r="X13" i="1"/>
  <c r="Y12" i="1"/>
  <c r="P9" i="1" s="1"/>
  <c r="P7" i="1" l="1"/>
  <c r="P6" i="1"/>
  <c r="P5" i="1"/>
  <c r="P8" i="1"/>
  <c r="P4" i="1"/>
  <c r="P3" i="1"/>
  <c r="X14" i="1"/>
  <c r="Y13" i="1"/>
  <c r="Q9" i="1" s="1"/>
  <c r="Q5" i="1" l="1"/>
  <c r="Q7" i="1"/>
  <c r="Q8" i="1"/>
  <c r="Q6" i="1"/>
  <c r="Q4" i="1"/>
  <c r="Q3" i="1"/>
  <c r="X15" i="1"/>
  <c r="Y14" i="1"/>
  <c r="R9" i="1" s="1"/>
  <c r="R7" i="1" l="1"/>
  <c r="R5" i="1"/>
  <c r="R4" i="1"/>
  <c r="R8" i="1"/>
  <c r="R6" i="1"/>
  <c r="R3" i="1"/>
  <c r="Y15" i="1"/>
  <c r="S9" i="1" s="1"/>
  <c r="S7" i="1" l="1"/>
  <c r="S5" i="1"/>
  <c r="S6" i="1"/>
  <c r="S4" i="1"/>
  <c r="S8" i="1"/>
  <c r="S3" i="1"/>
</calcChain>
</file>

<file path=xl/sharedStrings.xml><?xml version="1.0" encoding="utf-8"?>
<sst xmlns="http://schemas.openxmlformats.org/spreadsheetml/2006/main" count="68" uniqueCount="26">
  <si>
    <t>Last Name</t>
  </si>
  <si>
    <t>First Name</t>
  </si>
  <si>
    <t>Weight at Certification</t>
  </si>
  <si>
    <t>Date of Certification
m/d/y</t>
  </si>
  <si>
    <t>Certified Minimum Weight Class</t>
  </si>
  <si>
    <t>ad</t>
  </si>
  <si>
    <t>Enter School Name:</t>
  </si>
  <si>
    <t>Begin</t>
  </si>
  <si>
    <t>End</t>
  </si>
  <si>
    <t>Week</t>
  </si>
  <si>
    <t>Weight Class</t>
  </si>
  <si>
    <t>Max % Loss per Week</t>
  </si>
  <si>
    <t>xxx</t>
  </si>
  <si>
    <t>LOOKUP</t>
  </si>
  <si>
    <t>LOOKUP2</t>
  </si>
  <si>
    <t>Allowance Start Week</t>
  </si>
  <si>
    <t>Allowance Amount lbs.</t>
  </si>
  <si>
    <t>Enter Coach Name:</t>
  </si>
  <si>
    <t>Update RED cells</t>
  </si>
  <si>
    <t>Weight Class +allowance</t>
  </si>
  <si>
    <t>FEMALE</t>
  </si>
  <si>
    <t>F</t>
  </si>
  <si>
    <t>test1</t>
  </si>
  <si>
    <t>test2</t>
  </si>
  <si>
    <t>Coed</t>
  </si>
  <si>
    <t>Gender Coed/F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</si>
</sst>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&quot;Week&quot;\ 0"/>
  </numFmts>
  <fonts count="23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0"/>
      <name val="Arial"/>
      <family val="2"/>
    </font>
    <font>
      <sz val="16"/>
      <color rgb="FFFF0000"/>
      <name val="Arial"/>
      <family val="2"/>
    </font>
    <font>
      <sz val="16"/>
      <color indexed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3"/>
      <name val="Calibri"/>
      <family val="2"/>
    </font>
    <font>
      <sz val="10"/>
      <color rgb="FFC00000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sz val="14"/>
      <name val="Calibri"/>
      <family val="2"/>
    </font>
    <font>
      <sz val="14"/>
      <color rgb="FFC00000"/>
      <name val="Calibri"/>
      <family val="2"/>
    </font>
    <font>
      <sz val="14"/>
      <color theme="3"/>
      <name val="Calibri"/>
      <family val="2"/>
    </font>
    <font>
      <sz val="15"/>
      <name val="Arial"/>
      <family val="2"/>
    </font>
    <font>
      <sz val="15"/>
      <color theme="0"/>
      <name val="Arial"/>
      <family val="2"/>
    </font>
    <font>
      <b/>
      <sz val="15"/>
      <name val="Arial"/>
      <family val="2"/>
    </font>
    <font>
      <sz val="15"/>
      <color theme="1"/>
      <name val="Calibri"/>
      <family val="2"/>
    </font>
    <font>
      <sz val="15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6" fontId="7" fillId="4" borderId="11" xfId="0" applyNumberFormat="1" applyFont="1" applyFill="1" applyBorder="1" applyAlignment="1">
      <alignment horizont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 applyProtection="1">
      <alignment horizontal="left" indent="1"/>
      <protection locked="0"/>
    </xf>
    <xf numFmtId="164" fontId="18" fillId="0" borderId="8" xfId="0" applyNumberFormat="1" applyFont="1" applyBorder="1" applyAlignment="1" applyProtection="1">
      <alignment horizontal="center"/>
      <protection locked="0"/>
    </xf>
    <xf numFmtId="165" fontId="18" fillId="0" borderId="8" xfId="0" applyNumberFormat="1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2" fontId="18" fillId="6" borderId="17" xfId="0" applyNumberFormat="1" applyFont="1" applyFill="1" applyBorder="1" applyAlignment="1">
      <alignment horizontal="center" wrapText="1"/>
    </xf>
    <xf numFmtId="0" fontId="18" fillId="0" borderId="18" xfId="0" applyFont="1" applyBorder="1" applyAlignment="1" applyProtection="1">
      <alignment horizontal="left" indent="1"/>
      <protection locked="0"/>
    </xf>
    <xf numFmtId="0" fontId="18" fillId="0" borderId="19" xfId="0" applyFont="1" applyBorder="1" applyAlignment="1" applyProtection="1">
      <alignment horizontal="left" indent="1"/>
      <protection locked="0"/>
    </xf>
    <xf numFmtId="0" fontId="18" fillId="0" borderId="20" xfId="0" applyFont="1" applyBorder="1" applyAlignment="1" applyProtection="1">
      <alignment horizontal="left" indent="1"/>
      <protection locked="0"/>
    </xf>
    <xf numFmtId="0" fontId="20" fillId="0" borderId="16" xfId="0" applyFont="1" applyBorder="1" applyAlignment="1" applyProtection="1">
      <alignment horizontal="left" vertical="top" inden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14" fontId="11" fillId="0" borderId="0" xfId="0" applyNumberFormat="1" applyFont="1" applyProtection="1">
      <protection locked="0"/>
    </xf>
    <xf numFmtId="164" fontId="8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64" fontId="18" fillId="3" borderId="6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4" fontId="21" fillId="3" borderId="6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3" fillId="7" borderId="16" xfId="0" applyFont="1" applyFill="1" applyBorder="1"/>
    <xf numFmtId="14" fontId="14" fillId="7" borderId="16" xfId="0" applyNumberFormat="1" applyFont="1" applyFill="1" applyBorder="1"/>
    <xf numFmtId="14" fontId="13" fillId="7" borderId="21" xfId="0" applyNumberFormat="1" applyFont="1" applyFill="1" applyBorder="1"/>
    <xf numFmtId="0" fontId="14" fillId="5" borderId="21" xfId="0" applyFont="1" applyFill="1" applyBorder="1"/>
    <xf numFmtId="0" fontId="15" fillId="0" borderId="16" xfId="0" applyFont="1" applyBorder="1"/>
    <xf numFmtId="0" fontId="13" fillId="5" borderId="21" xfId="0" applyFont="1" applyFill="1" applyBorder="1"/>
    <xf numFmtId="0" fontId="16" fillId="7" borderId="16" xfId="0" applyFont="1" applyFill="1" applyBorder="1"/>
    <xf numFmtId="0" fontId="16" fillId="5" borderId="16" xfId="0" applyFont="1" applyFill="1" applyBorder="1"/>
    <xf numFmtId="10" fontId="16" fillId="7" borderId="16" xfId="0" applyNumberFormat="1" applyFont="1" applyFill="1" applyBorder="1"/>
    <xf numFmtId="14" fontId="13" fillId="7" borderId="16" xfId="0" applyNumberFormat="1" applyFont="1" applyFill="1" applyBorder="1"/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1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 vertical="top"/>
      <protection locked="0"/>
    </xf>
    <xf numFmtId="0" fontId="9" fillId="3" borderId="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164" fontId="19" fillId="3" borderId="0" xfId="0" applyNumberFormat="1" applyFont="1" applyFill="1" applyAlignment="1">
      <alignment horizontal="center" wrapText="1"/>
    </xf>
    <xf numFmtId="164" fontId="0" fillId="3" borderId="6" xfId="0" applyNumberFormat="1" applyFill="1" applyBorder="1" applyAlignment="1">
      <alignment horizontal="center"/>
    </xf>
    <xf numFmtId="164" fontId="18" fillId="3" borderId="6" xfId="0" applyNumberFormat="1" applyFont="1" applyFill="1" applyBorder="1" applyAlignment="1">
      <alignment horizontal="center" vertical="top" wrapText="1"/>
    </xf>
    <xf numFmtId="164" fontId="18" fillId="3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6" fillId="4" borderId="7" xfId="0" applyFont="1" applyFill="1" applyBorder="1" applyAlignment="1">
      <alignment horizontal="left" indent="1"/>
    </xf>
    <xf numFmtId="0" fontId="6" fillId="4" borderId="12" xfId="0" applyFont="1" applyFill="1" applyBorder="1" applyAlignment="1">
      <alignment horizontal="left" indent="1"/>
    </xf>
    <xf numFmtId="0" fontId="6" fillId="4" borderId="8" xfId="0" applyFont="1" applyFill="1" applyBorder="1" applyAlignment="1">
      <alignment horizontal="left" indent="1"/>
    </xf>
    <xf numFmtId="0" fontId="6" fillId="4" borderId="13" xfId="0" applyFont="1" applyFill="1" applyBorder="1" applyAlignment="1">
      <alignment horizontal="left" indent="1"/>
    </xf>
    <xf numFmtId="0" fontId="6" fillId="4" borderId="9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164" fontId="6" fillId="4" borderId="8" xfId="0" applyNumberFormat="1" applyFont="1" applyFill="1" applyBorder="1" applyAlignment="1">
      <alignment horizontal="center" wrapText="1"/>
    </xf>
    <xf numFmtId="164" fontId="6" fillId="4" borderId="13" xfId="0" applyNumberFormat="1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1" fontId="6" fillId="4" borderId="8" xfId="0" applyNumberFormat="1" applyFont="1" applyFill="1" applyBorder="1" applyAlignment="1">
      <alignment horizontal="center" wrapText="1"/>
    </xf>
    <xf numFmtId="1" fontId="6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2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0" defaultRowHeight="19.5" zeroHeight="1" x14ac:dyDescent="0.3"/>
  <cols>
    <col min="1" max="1" width="25.85546875" style="27" bestFit="1" customWidth="1"/>
    <col min="2" max="2" width="16.28515625" style="27" customWidth="1"/>
    <col min="3" max="3" width="7.85546875" style="27" customWidth="1"/>
    <col min="4" max="4" width="15.28515625" style="27" bestFit="1" customWidth="1"/>
    <col min="5" max="5" width="18.42578125" style="27" customWidth="1"/>
    <col min="6" max="6" width="17.140625" style="27" customWidth="1"/>
    <col min="7" max="7" width="2.5703125" style="28" customWidth="1"/>
    <col min="8" max="9" width="10.85546875" style="27" bestFit="1" customWidth="1"/>
    <col min="10" max="11" width="12" style="27" customWidth="1"/>
    <col min="12" max="16" width="10.85546875" style="27" bestFit="1" customWidth="1"/>
    <col min="17" max="17" width="11" style="27" bestFit="1" customWidth="1"/>
    <col min="18" max="18" width="10.85546875" style="27" bestFit="1" customWidth="1"/>
    <col min="19" max="19" width="11" style="27" bestFit="1" customWidth="1"/>
    <col min="20" max="20" width="2.5703125" style="27" customWidth="1"/>
    <col min="21" max="23" width="10.140625" style="23" hidden="1"/>
    <col min="24" max="24" width="15.140625" style="23" hidden="1"/>
    <col min="25" max="25" width="14.85546875" style="23" hidden="1"/>
    <col min="26" max="26" width="7.28515625" style="23" hidden="1"/>
    <col min="27" max="27" width="15.7109375" style="23" hidden="1"/>
    <col min="28" max="28" width="5.5703125" style="23" hidden="1"/>
    <col min="29" max="29" width="10" style="23" hidden="1"/>
    <col min="30" max="30" width="15.7109375" style="23" hidden="1"/>
    <col min="31" max="31" width="5.5703125" style="23" hidden="1"/>
    <col min="32" max="34" width="10" style="23" hidden="1"/>
    <col min="35" max="35" width="7.42578125" style="23" hidden="1"/>
    <col min="36" max="36" width="15.7109375" style="23" hidden="1"/>
    <col min="37" max="37" width="5.5703125" style="23" hidden="1"/>
    <col min="38" max="38" width="10" style="23" hidden="1"/>
    <col min="39" max="39" width="15.7109375" style="23" hidden="1"/>
    <col min="40" max="40" width="5.5703125" style="23" hidden="1"/>
    <col min="41" max="16382" width="3.42578125" style="23" hidden="1"/>
    <col min="16383" max="16383" width="2.42578125" style="23" hidden="1"/>
    <col min="16384" max="16384" width="10.140625" style="23" hidden="1"/>
  </cols>
  <sheetData>
    <row r="1" spans="1:43" s="13" customFormat="1" ht="57" customHeight="1" thickBot="1" x14ac:dyDescent="0.35">
      <c r="A1" s="51" t="s">
        <v>6</v>
      </c>
      <c r="B1" s="52"/>
      <c r="C1" s="53"/>
      <c r="D1" s="54"/>
      <c r="E1" s="54"/>
      <c r="F1" s="55"/>
      <c r="G1" s="44"/>
      <c r="H1" s="51" t="s">
        <v>17</v>
      </c>
      <c r="I1" s="56"/>
      <c r="J1" s="56"/>
      <c r="K1" s="56"/>
      <c r="L1" s="56"/>
      <c r="M1" s="56"/>
      <c r="N1" s="57"/>
      <c r="O1" s="58"/>
      <c r="P1" s="59"/>
      <c r="Q1" s="59"/>
      <c r="R1" s="59"/>
      <c r="S1" s="60"/>
      <c r="T1" s="48"/>
      <c r="U1" s="12"/>
      <c r="W1" s="14" t="s">
        <v>18</v>
      </c>
    </row>
    <row r="2" spans="1:43" s="13" customFormat="1" ht="15.75" x14ac:dyDescent="0.25">
      <c r="A2" s="61" t="s">
        <v>0</v>
      </c>
      <c r="B2" s="63" t="s">
        <v>1</v>
      </c>
      <c r="C2" s="65" t="s">
        <v>25</v>
      </c>
      <c r="D2" s="67" t="s">
        <v>2</v>
      </c>
      <c r="E2" s="69" t="s">
        <v>3</v>
      </c>
      <c r="F2" s="71" t="s">
        <v>4</v>
      </c>
      <c r="G2" s="45"/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  <c r="O2" s="1">
        <v>8</v>
      </c>
      <c r="P2" s="1">
        <v>9</v>
      </c>
      <c r="Q2" s="1">
        <v>10</v>
      </c>
      <c r="R2" s="1">
        <v>11</v>
      </c>
      <c r="S2" s="1">
        <v>12</v>
      </c>
      <c r="T2" s="48"/>
      <c r="U2" s="15"/>
      <c r="Z2" s="13" t="s">
        <v>24</v>
      </c>
      <c r="AI2" s="13" t="s">
        <v>20</v>
      </c>
    </row>
    <row r="3" spans="1:43" s="13" customFormat="1" ht="78.400000000000006" customHeight="1" thickBot="1" x14ac:dyDescent="0.35">
      <c r="A3" s="62"/>
      <c r="B3" s="64"/>
      <c r="C3" s="66"/>
      <c r="D3" s="68"/>
      <c r="E3" s="70"/>
      <c r="F3" s="72"/>
      <c r="G3" s="46"/>
      <c r="H3" s="2" t="str">
        <f t="shared" ref="H3:S3" ca="1" si="0">MONTH(OFFSET(startdate,H2-1,0))&amp;"/"&amp;DAY(OFFSET(startdate,H2-1,0))&amp;"-"&amp;MONTH(OFFSET(startdate,H2-1,1))&amp;"/"&amp;DAY(OFFSET(startdate,H2-1,1))</f>
        <v>11/30-12/6</v>
      </c>
      <c r="I3" s="2" t="str">
        <f t="shared" ca="1" si="0"/>
        <v>12/7-12/13</v>
      </c>
      <c r="J3" s="2" t="str">
        <f t="shared" ca="1" si="0"/>
        <v>12/14-12/20</v>
      </c>
      <c r="K3" s="2" t="str">
        <f t="shared" ca="1" si="0"/>
        <v>12/21-12/27</v>
      </c>
      <c r="L3" s="2" t="str">
        <f t="shared" ca="1" si="0"/>
        <v>12/28-1/3</v>
      </c>
      <c r="M3" s="2" t="str">
        <f t="shared" ca="1" si="0"/>
        <v>1/4-1/10</v>
      </c>
      <c r="N3" s="2" t="str">
        <f t="shared" ca="1" si="0"/>
        <v>1/11-1/17</v>
      </c>
      <c r="O3" s="2" t="str">
        <f t="shared" ca="1" si="0"/>
        <v>1/18-1/24</v>
      </c>
      <c r="P3" s="2" t="str">
        <f t="shared" ca="1" si="0"/>
        <v>1/25-1/31</v>
      </c>
      <c r="Q3" s="2" t="str">
        <f t="shared" ca="1" si="0"/>
        <v>2/1-2/7</v>
      </c>
      <c r="R3" s="2" t="str">
        <f t="shared" ca="1" si="0"/>
        <v>2/8-2/14</v>
      </c>
      <c r="S3" s="2" t="str">
        <f t="shared" ca="1" si="0"/>
        <v>2/15-2/21</v>
      </c>
      <c r="T3" s="48"/>
      <c r="W3" s="16" t="s">
        <v>9</v>
      </c>
      <c r="X3" s="17" t="s">
        <v>7</v>
      </c>
      <c r="Y3" s="18" t="s">
        <v>8</v>
      </c>
      <c r="Z3" s="19" t="s">
        <v>10</v>
      </c>
      <c r="AA3" s="20" t="s">
        <v>13</v>
      </c>
      <c r="AB3" s="20"/>
      <c r="AC3" s="19" t="s">
        <v>19</v>
      </c>
      <c r="AD3" s="20" t="s">
        <v>14</v>
      </c>
      <c r="AE3" s="20"/>
      <c r="AF3" s="21" t="s">
        <v>15</v>
      </c>
      <c r="AG3" s="22" t="s">
        <v>16</v>
      </c>
      <c r="AH3" s="21" t="s">
        <v>11</v>
      </c>
      <c r="AI3" s="19" t="s">
        <v>10</v>
      </c>
      <c r="AJ3" s="20" t="s">
        <v>13</v>
      </c>
      <c r="AK3" s="20"/>
      <c r="AL3" s="19" t="s">
        <v>19</v>
      </c>
      <c r="AM3" s="20" t="s">
        <v>14</v>
      </c>
      <c r="AN3" s="20"/>
      <c r="AP3" s="40" t="s">
        <v>21</v>
      </c>
      <c r="AQ3" s="40" t="s">
        <v>24</v>
      </c>
    </row>
    <row r="4" spans="1:43" x14ac:dyDescent="0.3">
      <c r="A4" s="3" t="s">
        <v>22</v>
      </c>
      <c r="B4" s="3" t="s">
        <v>22</v>
      </c>
      <c r="C4" s="41" t="s">
        <v>24</v>
      </c>
      <c r="D4" s="4">
        <v>115</v>
      </c>
      <c r="E4" s="5">
        <v>45989</v>
      </c>
      <c r="F4" s="6">
        <v>106</v>
      </c>
      <c r="G4" s="47"/>
      <c r="H4" s="7">
        <f t="shared" ref="H4:S13" si="1">IF(OR(certweight="",certdate=""),"",IF(certdate&gt;VLOOKUP(H$2,seasondates,3,FALSE),"No Cert",IF(MAX(certclass+IF(weeknumber&lt;allowancestart,0,allowance),VLOOKUP(certweight*(1-maxloss)^MAX(0,ROUNDUP((VLOOKUP(weeknumber,seasondates,2,FALSE)-$E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>120</v>
      </c>
      <c r="I4" s="7">
        <f t="shared" si="1"/>
        <v>113</v>
      </c>
      <c r="J4" s="7">
        <f t="shared" si="1"/>
        <v>113</v>
      </c>
      <c r="K4" s="7">
        <f t="shared" si="1"/>
        <v>115</v>
      </c>
      <c r="L4" s="7">
        <f t="shared" si="1"/>
        <v>108</v>
      </c>
      <c r="M4" s="7">
        <f t="shared" si="1"/>
        <v>108</v>
      </c>
      <c r="N4" s="7">
        <f t="shared" si="1"/>
        <v>108</v>
      </c>
      <c r="O4" s="7">
        <f t="shared" si="1"/>
        <v>108</v>
      </c>
      <c r="P4" s="7">
        <f t="shared" si="1"/>
        <v>108</v>
      </c>
      <c r="Q4" s="7">
        <f t="shared" si="1"/>
        <v>108</v>
      </c>
      <c r="R4" s="7">
        <f t="shared" si="1"/>
        <v>108</v>
      </c>
      <c r="S4" s="7">
        <f t="shared" si="1"/>
        <v>108</v>
      </c>
      <c r="T4" s="49"/>
      <c r="W4" s="29">
        <v>1</v>
      </c>
      <c r="X4" s="30">
        <v>45991</v>
      </c>
      <c r="Y4" s="31">
        <f>X4+6</f>
        <v>45997</v>
      </c>
      <c r="Z4" s="32">
        <v>106</v>
      </c>
      <c r="AA4" s="33">
        <v>0</v>
      </c>
      <c r="AB4" s="33">
        <f>Z4</f>
        <v>106</v>
      </c>
      <c r="AC4" s="34">
        <f t="shared" ref="AC4:AC17" si="2">Z4+allowance</f>
        <v>108</v>
      </c>
      <c r="AD4" s="33">
        <v>0</v>
      </c>
      <c r="AE4" s="33">
        <f>AC4</f>
        <v>108</v>
      </c>
      <c r="AF4" s="35">
        <v>4</v>
      </c>
      <c r="AG4" s="36">
        <v>2</v>
      </c>
      <c r="AH4" s="37">
        <v>1.4999999999999999E-2</v>
      </c>
      <c r="AI4" s="32">
        <v>100</v>
      </c>
      <c r="AJ4" s="33">
        <v>0</v>
      </c>
      <c r="AK4" s="33">
        <f>AI4</f>
        <v>100</v>
      </c>
      <c r="AL4" s="34">
        <f t="shared" ref="AL4:AL17" si="3">AI4+allowance</f>
        <v>102</v>
      </c>
      <c r="AM4" s="33">
        <v>0</v>
      </c>
      <c r="AN4" s="33">
        <f>AL4</f>
        <v>102</v>
      </c>
      <c r="AP4" s="23">
        <f>AI4</f>
        <v>100</v>
      </c>
      <c r="AQ4" s="23">
        <f>Z4</f>
        <v>106</v>
      </c>
    </row>
    <row r="5" spans="1:43" x14ac:dyDescent="0.3">
      <c r="A5" s="3" t="s">
        <v>23</v>
      </c>
      <c r="B5" s="3" t="s">
        <v>23</v>
      </c>
      <c r="C5" s="41" t="s">
        <v>21</v>
      </c>
      <c r="D5" s="4">
        <v>115</v>
      </c>
      <c r="E5" s="5">
        <v>45989</v>
      </c>
      <c r="F5" s="6">
        <v>115</v>
      </c>
      <c r="G5" s="47"/>
      <c r="H5" s="7">
        <f t="shared" si="1"/>
        <v>115</v>
      </c>
      <c r="I5" s="7">
        <f t="shared" si="1"/>
        <v>115</v>
      </c>
      <c r="J5" s="7">
        <f t="shared" si="1"/>
        <v>115</v>
      </c>
      <c r="K5" s="7">
        <f t="shared" si="1"/>
        <v>117</v>
      </c>
      <c r="L5" s="7">
        <f t="shared" si="1"/>
        <v>117</v>
      </c>
      <c r="M5" s="7">
        <f t="shared" si="1"/>
        <v>117</v>
      </c>
      <c r="N5" s="7">
        <f t="shared" si="1"/>
        <v>117</v>
      </c>
      <c r="O5" s="7">
        <f t="shared" si="1"/>
        <v>117</v>
      </c>
      <c r="P5" s="7">
        <f t="shared" si="1"/>
        <v>117</v>
      </c>
      <c r="Q5" s="7">
        <f t="shared" si="1"/>
        <v>117</v>
      </c>
      <c r="R5" s="7">
        <f t="shared" si="1"/>
        <v>117</v>
      </c>
      <c r="S5" s="7">
        <f t="shared" si="1"/>
        <v>117</v>
      </c>
      <c r="T5" s="50"/>
      <c r="W5" s="29">
        <v>2</v>
      </c>
      <c r="X5" s="38">
        <f>X4+7</f>
        <v>45998</v>
      </c>
      <c r="Y5" s="31">
        <f t="shared" ref="Y5:Y15" si="4">X5+6</f>
        <v>46004</v>
      </c>
      <c r="Z5" s="32">
        <v>113</v>
      </c>
      <c r="AA5" s="33">
        <f>Z4</f>
        <v>106</v>
      </c>
      <c r="AB5" s="33">
        <f>Z4</f>
        <v>106</v>
      </c>
      <c r="AC5" s="34">
        <f t="shared" si="2"/>
        <v>115</v>
      </c>
      <c r="AD5" s="33">
        <f>AC4</f>
        <v>108</v>
      </c>
      <c r="AE5" s="33">
        <f>AC4</f>
        <v>108</v>
      </c>
      <c r="AF5" s="39"/>
      <c r="AG5" s="39"/>
      <c r="AH5" s="39"/>
      <c r="AI5" s="32">
        <v>105</v>
      </c>
      <c r="AJ5" s="33">
        <f>AI4</f>
        <v>100</v>
      </c>
      <c r="AK5" s="33">
        <f>AI4</f>
        <v>100</v>
      </c>
      <c r="AL5" s="34">
        <f t="shared" si="3"/>
        <v>107</v>
      </c>
      <c r="AM5" s="33">
        <f>AL4</f>
        <v>102</v>
      </c>
      <c r="AN5" s="33">
        <f>AL4</f>
        <v>102</v>
      </c>
      <c r="AP5" s="23">
        <f t="shared" ref="AP5:AP17" si="5">AI5</f>
        <v>105</v>
      </c>
      <c r="AQ5" s="23">
        <f t="shared" ref="AQ5:AQ17" si="6">Z5</f>
        <v>113</v>
      </c>
    </row>
    <row r="6" spans="1:43" x14ac:dyDescent="0.3">
      <c r="A6" s="3"/>
      <c r="B6" s="3"/>
      <c r="C6" s="41"/>
      <c r="D6" s="4"/>
      <c r="E6" s="5"/>
      <c r="F6" s="6"/>
      <c r="G6" s="47"/>
      <c r="H6" s="7" t="str">
        <f t="shared" si="1"/>
        <v/>
      </c>
      <c r="I6" s="7" t="str">
        <f t="shared" si="1"/>
        <v/>
      </c>
      <c r="J6" s="7" t="str">
        <f t="shared" si="1"/>
        <v/>
      </c>
      <c r="K6" s="7" t="str">
        <f t="shared" si="1"/>
        <v/>
      </c>
      <c r="L6" s="7" t="str">
        <f t="shared" si="1"/>
        <v/>
      </c>
      <c r="M6" s="7" t="str">
        <f t="shared" si="1"/>
        <v/>
      </c>
      <c r="N6" s="7" t="str">
        <f t="shared" si="1"/>
        <v/>
      </c>
      <c r="O6" s="7" t="str">
        <f t="shared" si="1"/>
        <v/>
      </c>
      <c r="P6" s="7" t="str">
        <f t="shared" si="1"/>
        <v/>
      </c>
      <c r="Q6" s="7" t="str">
        <f t="shared" si="1"/>
        <v/>
      </c>
      <c r="R6" s="7" t="str">
        <f t="shared" si="1"/>
        <v/>
      </c>
      <c r="S6" s="7" t="str">
        <f t="shared" si="1"/>
        <v/>
      </c>
      <c r="T6" s="50"/>
      <c r="W6" s="29">
        <v>3</v>
      </c>
      <c r="X6" s="38">
        <f t="shared" ref="X6:X15" si="7">X5+7</f>
        <v>46005</v>
      </c>
      <c r="Y6" s="31">
        <f t="shared" si="4"/>
        <v>46011</v>
      </c>
      <c r="Z6" s="32">
        <v>120</v>
      </c>
      <c r="AA6" s="33">
        <f t="shared" ref="AA6:AA19" si="8">Z4+0.000001</f>
        <v>106.000001</v>
      </c>
      <c r="AB6" s="33">
        <f>Z5</f>
        <v>113</v>
      </c>
      <c r="AC6" s="34">
        <f t="shared" si="2"/>
        <v>122</v>
      </c>
      <c r="AD6" s="33">
        <f t="shared" ref="AD6:AD19" si="9">AC4+0.000001</f>
        <v>108.000001</v>
      </c>
      <c r="AE6" s="33">
        <f>AC5</f>
        <v>115</v>
      </c>
      <c r="AF6" s="39"/>
      <c r="AG6" s="39"/>
      <c r="AH6" s="39"/>
      <c r="AI6" s="32">
        <v>110</v>
      </c>
      <c r="AJ6" s="33">
        <f t="shared" ref="AJ6:AJ19" si="10">AI4+0.000001</f>
        <v>100.000001</v>
      </c>
      <c r="AK6" s="33">
        <f>AI5</f>
        <v>105</v>
      </c>
      <c r="AL6" s="34">
        <f t="shared" si="3"/>
        <v>112</v>
      </c>
      <c r="AM6" s="33">
        <f t="shared" ref="AM6:AM19" si="11">AL4+0.000001</f>
        <v>102.000001</v>
      </c>
      <c r="AN6" s="33">
        <f>AL5</f>
        <v>107</v>
      </c>
      <c r="AP6" s="23">
        <f t="shared" si="5"/>
        <v>110</v>
      </c>
      <c r="AQ6" s="23">
        <f t="shared" si="6"/>
        <v>120</v>
      </c>
    </row>
    <row r="7" spans="1:43" x14ac:dyDescent="0.3">
      <c r="A7" s="3"/>
      <c r="B7" s="3"/>
      <c r="C7" s="41"/>
      <c r="D7" s="4"/>
      <c r="E7" s="5"/>
      <c r="F7" s="6"/>
      <c r="G7" s="47"/>
      <c r="H7" s="7" t="str">
        <f t="shared" si="1"/>
        <v/>
      </c>
      <c r="I7" s="7" t="str">
        <f t="shared" si="1"/>
        <v/>
      </c>
      <c r="J7" s="7" t="str">
        <f t="shared" si="1"/>
        <v/>
      </c>
      <c r="K7" s="7" t="str">
        <f t="shared" si="1"/>
        <v/>
      </c>
      <c r="L7" s="7" t="str">
        <f t="shared" si="1"/>
        <v/>
      </c>
      <c r="M7" s="7" t="str">
        <f t="shared" si="1"/>
        <v/>
      </c>
      <c r="N7" s="7" t="str">
        <f t="shared" si="1"/>
        <v/>
      </c>
      <c r="O7" s="7" t="str">
        <f t="shared" si="1"/>
        <v/>
      </c>
      <c r="P7" s="7" t="str">
        <f t="shared" si="1"/>
        <v/>
      </c>
      <c r="Q7" s="7" t="str">
        <f t="shared" si="1"/>
        <v/>
      </c>
      <c r="R7" s="7" t="str">
        <f t="shared" si="1"/>
        <v/>
      </c>
      <c r="S7" s="7" t="str">
        <f t="shared" si="1"/>
        <v/>
      </c>
      <c r="T7" s="50"/>
      <c r="W7" s="29">
        <v>4</v>
      </c>
      <c r="X7" s="38">
        <f t="shared" si="7"/>
        <v>46012</v>
      </c>
      <c r="Y7" s="31">
        <f t="shared" si="4"/>
        <v>46018</v>
      </c>
      <c r="Z7" s="32">
        <v>126</v>
      </c>
      <c r="AA7" s="33">
        <f t="shared" si="8"/>
        <v>113.000001</v>
      </c>
      <c r="AB7" s="33">
        <f t="shared" ref="AB7:AB18" si="12">Z6</f>
        <v>120</v>
      </c>
      <c r="AC7" s="34">
        <f t="shared" si="2"/>
        <v>128</v>
      </c>
      <c r="AD7" s="33">
        <f t="shared" si="9"/>
        <v>115.000001</v>
      </c>
      <c r="AE7" s="33">
        <f t="shared" ref="AE7:AE18" si="13">AC6</f>
        <v>122</v>
      </c>
      <c r="AF7" s="39"/>
      <c r="AG7" s="39"/>
      <c r="AH7" s="39"/>
      <c r="AI7" s="32">
        <v>115</v>
      </c>
      <c r="AJ7" s="33">
        <f t="shared" si="10"/>
        <v>105.000001</v>
      </c>
      <c r="AK7" s="33">
        <f t="shared" ref="AK7:AK18" si="14">AI6</f>
        <v>110</v>
      </c>
      <c r="AL7" s="34">
        <f t="shared" si="3"/>
        <v>117</v>
      </c>
      <c r="AM7" s="33">
        <f t="shared" si="11"/>
        <v>107.000001</v>
      </c>
      <c r="AN7" s="33">
        <f t="shared" ref="AN7:AN18" si="15">AL6</f>
        <v>112</v>
      </c>
      <c r="AP7" s="23">
        <f t="shared" si="5"/>
        <v>115</v>
      </c>
      <c r="AQ7" s="23">
        <f t="shared" si="6"/>
        <v>126</v>
      </c>
    </row>
    <row r="8" spans="1:43" x14ac:dyDescent="0.3">
      <c r="A8" s="3"/>
      <c r="B8" s="3"/>
      <c r="C8" s="41"/>
      <c r="D8" s="4"/>
      <c r="E8" s="5"/>
      <c r="F8" s="6"/>
      <c r="G8" s="47"/>
      <c r="H8" s="7" t="str">
        <f t="shared" si="1"/>
        <v/>
      </c>
      <c r="I8" s="7" t="str">
        <f t="shared" si="1"/>
        <v/>
      </c>
      <c r="J8" s="7" t="str">
        <f t="shared" si="1"/>
        <v/>
      </c>
      <c r="K8" s="7" t="str">
        <f t="shared" si="1"/>
        <v/>
      </c>
      <c r="L8" s="7" t="str">
        <f t="shared" si="1"/>
        <v/>
      </c>
      <c r="M8" s="7" t="str">
        <f t="shared" si="1"/>
        <v/>
      </c>
      <c r="N8" s="7" t="str">
        <f t="shared" si="1"/>
        <v/>
      </c>
      <c r="O8" s="7" t="str">
        <f t="shared" si="1"/>
        <v/>
      </c>
      <c r="P8" s="7" t="str">
        <f t="shared" si="1"/>
        <v/>
      </c>
      <c r="Q8" s="7" t="str">
        <f t="shared" si="1"/>
        <v/>
      </c>
      <c r="R8" s="7" t="str">
        <f t="shared" si="1"/>
        <v/>
      </c>
      <c r="S8" s="7" t="str">
        <f t="shared" si="1"/>
        <v/>
      </c>
      <c r="T8" s="50"/>
      <c r="W8" s="29">
        <v>5</v>
      </c>
      <c r="X8" s="38">
        <f t="shared" si="7"/>
        <v>46019</v>
      </c>
      <c r="Y8" s="31">
        <f t="shared" si="4"/>
        <v>46025</v>
      </c>
      <c r="Z8" s="32">
        <v>132</v>
      </c>
      <c r="AA8" s="33">
        <f t="shared" si="8"/>
        <v>120.000001</v>
      </c>
      <c r="AB8" s="33">
        <f t="shared" si="12"/>
        <v>126</v>
      </c>
      <c r="AC8" s="34">
        <f t="shared" si="2"/>
        <v>134</v>
      </c>
      <c r="AD8" s="33">
        <f t="shared" si="9"/>
        <v>122.000001</v>
      </c>
      <c r="AE8" s="33">
        <f t="shared" si="13"/>
        <v>128</v>
      </c>
      <c r="AF8" s="39"/>
      <c r="AG8" s="39"/>
      <c r="AH8" s="39"/>
      <c r="AI8" s="32">
        <v>120</v>
      </c>
      <c r="AJ8" s="33">
        <f t="shared" si="10"/>
        <v>110.000001</v>
      </c>
      <c r="AK8" s="33">
        <f t="shared" si="14"/>
        <v>115</v>
      </c>
      <c r="AL8" s="34">
        <f t="shared" si="3"/>
        <v>122</v>
      </c>
      <c r="AM8" s="33">
        <f t="shared" si="11"/>
        <v>112.000001</v>
      </c>
      <c r="AN8" s="33">
        <f t="shared" si="15"/>
        <v>117</v>
      </c>
      <c r="AP8" s="23">
        <f t="shared" si="5"/>
        <v>120</v>
      </c>
      <c r="AQ8" s="23">
        <f t="shared" si="6"/>
        <v>132</v>
      </c>
    </row>
    <row r="9" spans="1:43" x14ac:dyDescent="0.3">
      <c r="A9" s="3"/>
      <c r="B9" s="3"/>
      <c r="C9" s="41"/>
      <c r="D9" s="4"/>
      <c r="E9" s="5"/>
      <c r="F9" s="6"/>
      <c r="G9" s="47"/>
      <c r="H9" s="7" t="str">
        <f t="shared" si="1"/>
        <v/>
      </c>
      <c r="I9" s="7" t="str">
        <f t="shared" si="1"/>
        <v/>
      </c>
      <c r="J9" s="7" t="str">
        <f t="shared" si="1"/>
        <v/>
      </c>
      <c r="K9" s="7" t="str">
        <f t="shared" si="1"/>
        <v/>
      </c>
      <c r="L9" s="7" t="str">
        <f t="shared" si="1"/>
        <v/>
      </c>
      <c r="M9" s="7" t="str">
        <f t="shared" si="1"/>
        <v/>
      </c>
      <c r="N9" s="7" t="str">
        <f t="shared" si="1"/>
        <v/>
      </c>
      <c r="O9" s="7" t="str">
        <f t="shared" si="1"/>
        <v/>
      </c>
      <c r="P9" s="7" t="str">
        <f t="shared" si="1"/>
        <v/>
      </c>
      <c r="Q9" s="7" t="str">
        <f t="shared" si="1"/>
        <v/>
      </c>
      <c r="R9" s="7" t="str">
        <f t="shared" si="1"/>
        <v/>
      </c>
      <c r="S9" s="7" t="str">
        <f t="shared" si="1"/>
        <v/>
      </c>
      <c r="T9" s="50"/>
      <c r="W9" s="29">
        <v>6</v>
      </c>
      <c r="X9" s="38">
        <f t="shared" si="7"/>
        <v>46026</v>
      </c>
      <c r="Y9" s="31">
        <f t="shared" si="4"/>
        <v>46032</v>
      </c>
      <c r="Z9" s="32">
        <v>138</v>
      </c>
      <c r="AA9" s="33">
        <f t="shared" si="8"/>
        <v>126.000001</v>
      </c>
      <c r="AB9" s="33">
        <f t="shared" si="12"/>
        <v>132</v>
      </c>
      <c r="AC9" s="34">
        <f t="shared" si="2"/>
        <v>140</v>
      </c>
      <c r="AD9" s="33">
        <f t="shared" si="9"/>
        <v>128.000001</v>
      </c>
      <c r="AE9" s="33">
        <f t="shared" si="13"/>
        <v>134</v>
      </c>
      <c r="AF9" s="39"/>
      <c r="AG9" s="39"/>
      <c r="AH9" s="39"/>
      <c r="AI9" s="32">
        <v>125</v>
      </c>
      <c r="AJ9" s="33">
        <f t="shared" si="10"/>
        <v>115.000001</v>
      </c>
      <c r="AK9" s="33">
        <f t="shared" si="14"/>
        <v>120</v>
      </c>
      <c r="AL9" s="34">
        <f t="shared" si="3"/>
        <v>127</v>
      </c>
      <c r="AM9" s="33">
        <f t="shared" si="11"/>
        <v>117.000001</v>
      </c>
      <c r="AN9" s="33">
        <f t="shared" si="15"/>
        <v>122</v>
      </c>
      <c r="AP9" s="23">
        <f t="shared" si="5"/>
        <v>125</v>
      </c>
      <c r="AQ9" s="23">
        <f t="shared" si="6"/>
        <v>138</v>
      </c>
    </row>
    <row r="10" spans="1:43" x14ac:dyDescent="0.3">
      <c r="A10" s="3"/>
      <c r="B10" s="3"/>
      <c r="C10" s="41"/>
      <c r="D10" s="4"/>
      <c r="E10" s="5"/>
      <c r="F10" s="6"/>
      <c r="G10" s="47"/>
      <c r="H10" s="7" t="str">
        <f t="shared" si="1"/>
        <v/>
      </c>
      <c r="I10" s="7" t="str">
        <f t="shared" si="1"/>
        <v/>
      </c>
      <c r="J10" s="7" t="str">
        <f t="shared" si="1"/>
        <v/>
      </c>
      <c r="K10" s="7" t="str">
        <f t="shared" si="1"/>
        <v/>
      </c>
      <c r="L10" s="7" t="str">
        <f t="shared" si="1"/>
        <v/>
      </c>
      <c r="M10" s="7" t="str">
        <f t="shared" si="1"/>
        <v/>
      </c>
      <c r="N10" s="7" t="str">
        <f t="shared" si="1"/>
        <v/>
      </c>
      <c r="O10" s="7" t="str">
        <f t="shared" si="1"/>
        <v/>
      </c>
      <c r="P10" s="7" t="str">
        <f t="shared" si="1"/>
        <v/>
      </c>
      <c r="Q10" s="7" t="str">
        <f t="shared" si="1"/>
        <v/>
      </c>
      <c r="R10" s="7" t="str">
        <f t="shared" si="1"/>
        <v/>
      </c>
      <c r="S10" s="7" t="str">
        <f t="shared" si="1"/>
        <v/>
      </c>
      <c r="T10" s="50"/>
      <c r="W10" s="29">
        <v>7</v>
      </c>
      <c r="X10" s="38">
        <f t="shared" si="7"/>
        <v>46033</v>
      </c>
      <c r="Y10" s="31">
        <f t="shared" si="4"/>
        <v>46039</v>
      </c>
      <c r="Z10" s="32">
        <v>144</v>
      </c>
      <c r="AA10" s="33">
        <f t="shared" si="8"/>
        <v>132.000001</v>
      </c>
      <c r="AB10" s="33">
        <f t="shared" si="12"/>
        <v>138</v>
      </c>
      <c r="AC10" s="34">
        <f t="shared" si="2"/>
        <v>146</v>
      </c>
      <c r="AD10" s="33">
        <f t="shared" si="9"/>
        <v>134.000001</v>
      </c>
      <c r="AE10" s="33">
        <f t="shared" si="13"/>
        <v>140</v>
      </c>
      <c r="AF10" s="39"/>
      <c r="AG10" s="39"/>
      <c r="AH10" s="39"/>
      <c r="AI10" s="32">
        <v>130</v>
      </c>
      <c r="AJ10" s="33">
        <f t="shared" si="10"/>
        <v>120.000001</v>
      </c>
      <c r="AK10" s="33">
        <f t="shared" si="14"/>
        <v>125</v>
      </c>
      <c r="AL10" s="34">
        <f t="shared" si="3"/>
        <v>132</v>
      </c>
      <c r="AM10" s="33">
        <f t="shared" si="11"/>
        <v>122.000001</v>
      </c>
      <c r="AN10" s="33">
        <f t="shared" si="15"/>
        <v>127</v>
      </c>
      <c r="AP10" s="23">
        <f t="shared" si="5"/>
        <v>130</v>
      </c>
      <c r="AQ10" s="23">
        <f t="shared" si="6"/>
        <v>144</v>
      </c>
    </row>
    <row r="11" spans="1:43" x14ac:dyDescent="0.3">
      <c r="A11" s="3"/>
      <c r="B11" s="3"/>
      <c r="C11" s="41"/>
      <c r="D11" s="4"/>
      <c r="E11" s="5"/>
      <c r="F11" s="6"/>
      <c r="G11" s="47"/>
      <c r="H11" s="7" t="str">
        <f t="shared" si="1"/>
        <v/>
      </c>
      <c r="I11" s="7" t="str">
        <f t="shared" si="1"/>
        <v/>
      </c>
      <c r="J11" s="7" t="str">
        <f t="shared" si="1"/>
        <v/>
      </c>
      <c r="K11" s="7" t="str">
        <f t="shared" si="1"/>
        <v/>
      </c>
      <c r="L11" s="7" t="str">
        <f t="shared" si="1"/>
        <v/>
      </c>
      <c r="M11" s="7" t="str">
        <f t="shared" si="1"/>
        <v/>
      </c>
      <c r="N11" s="7" t="str">
        <f t="shared" si="1"/>
        <v/>
      </c>
      <c r="O11" s="7" t="str">
        <f t="shared" si="1"/>
        <v/>
      </c>
      <c r="P11" s="7" t="str">
        <f t="shared" si="1"/>
        <v/>
      </c>
      <c r="Q11" s="7" t="str">
        <f t="shared" si="1"/>
        <v/>
      </c>
      <c r="R11" s="7" t="str">
        <f t="shared" si="1"/>
        <v/>
      </c>
      <c r="S11" s="7" t="str">
        <f t="shared" si="1"/>
        <v/>
      </c>
      <c r="T11" s="50"/>
      <c r="W11" s="29">
        <v>8</v>
      </c>
      <c r="X11" s="38">
        <f t="shared" si="7"/>
        <v>46040</v>
      </c>
      <c r="Y11" s="31">
        <f t="shared" si="4"/>
        <v>46046</v>
      </c>
      <c r="Z11" s="32">
        <v>150</v>
      </c>
      <c r="AA11" s="33">
        <f t="shared" si="8"/>
        <v>138.000001</v>
      </c>
      <c r="AB11" s="33">
        <f t="shared" si="12"/>
        <v>144</v>
      </c>
      <c r="AC11" s="34">
        <f t="shared" si="2"/>
        <v>152</v>
      </c>
      <c r="AD11" s="33">
        <f t="shared" si="9"/>
        <v>140.000001</v>
      </c>
      <c r="AE11" s="33">
        <f t="shared" si="13"/>
        <v>146</v>
      </c>
      <c r="AF11" s="39"/>
      <c r="AG11" s="39"/>
      <c r="AH11" s="39"/>
      <c r="AI11" s="32">
        <v>135</v>
      </c>
      <c r="AJ11" s="33">
        <f t="shared" si="10"/>
        <v>125.000001</v>
      </c>
      <c r="AK11" s="33">
        <f t="shared" si="14"/>
        <v>130</v>
      </c>
      <c r="AL11" s="34">
        <f t="shared" si="3"/>
        <v>137</v>
      </c>
      <c r="AM11" s="33">
        <f t="shared" si="11"/>
        <v>127.000001</v>
      </c>
      <c r="AN11" s="33">
        <f t="shared" si="15"/>
        <v>132</v>
      </c>
      <c r="AP11" s="23">
        <f t="shared" si="5"/>
        <v>135</v>
      </c>
      <c r="AQ11" s="23">
        <f t="shared" si="6"/>
        <v>150</v>
      </c>
    </row>
    <row r="12" spans="1:43" x14ac:dyDescent="0.3">
      <c r="A12" s="3"/>
      <c r="B12" s="3"/>
      <c r="C12" s="41"/>
      <c r="D12" s="4"/>
      <c r="E12" s="5"/>
      <c r="F12" s="6"/>
      <c r="G12" s="47"/>
      <c r="H12" s="7" t="str">
        <f t="shared" si="1"/>
        <v/>
      </c>
      <c r="I12" s="7" t="str">
        <f t="shared" si="1"/>
        <v/>
      </c>
      <c r="J12" s="7" t="str">
        <f t="shared" si="1"/>
        <v/>
      </c>
      <c r="K12" s="7" t="str">
        <f t="shared" si="1"/>
        <v/>
      </c>
      <c r="L12" s="7" t="str">
        <f t="shared" si="1"/>
        <v/>
      </c>
      <c r="M12" s="7" t="str">
        <f t="shared" si="1"/>
        <v/>
      </c>
      <c r="N12" s="7" t="str">
        <f t="shared" si="1"/>
        <v/>
      </c>
      <c r="O12" s="7" t="str">
        <f t="shared" si="1"/>
        <v/>
      </c>
      <c r="P12" s="7" t="str">
        <f t="shared" si="1"/>
        <v/>
      </c>
      <c r="Q12" s="7" t="str">
        <f t="shared" si="1"/>
        <v/>
      </c>
      <c r="R12" s="7" t="str">
        <f t="shared" si="1"/>
        <v/>
      </c>
      <c r="S12" s="7" t="str">
        <f t="shared" si="1"/>
        <v/>
      </c>
      <c r="T12" s="50"/>
      <c r="W12" s="29">
        <v>9</v>
      </c>
      <c r="X12" s="38">
        <f t="shared" si="7"/>
        <v>46047</v>
      </c>
      <c r="Y12" s="31">
        <f t="shared" si="4"/>
        <v>46053</v>
      </c>
      <c r="Z12" s="32">
        <v>157</v>
      </c>
      <c r="AA12" s="33">
        <f t="shared" si="8"/>
        <v>144.000001</v>
      </c>
      <c r="AB12" s="33">
        <f t="shared" si="12"/>
        <v>150</v>
      </c>
      <c r="AC12" s="34">
        <f t="shared" si="2"/>
        <v>159</v>
      </c>
      <c r="AD12" s="33">
        <f t="shared" si="9"/>
        <v>146.000001</v>
      </c>
      <c r="AE12" s="33">
        <f t="shared" si="13"/>
        <v>152</v>
      </c>
      <c r="AF12" s="39"/>
      <c r="AG12" s="39"/>
      <c r="AH12" s="39"/>
      <c r="AI12" s="32">
        <v>140</v>
      </c>
      <c r="AJ12" s="33">
        <f t="shared" si="10"/>
        <v>130.000001</v>
      </c>
      <c r="AK12" s="33">
        <f t="shared" si="14"/>
        <v>135</v>
      </c>
      <c r="AL12" s="34">
        <f t="shared" si="3"/>
        <v>142</v>
      </c>
      <c r="AM12" s="33">
        <f t="shared" si="11"/>
        <v>132.000001</v>
      </c>
      <c r="AN12" s="33">
        <f t="shared" si="15"/>
        <v>137</v>
      </c>
      <c r="AP12" s="23">
        <f t="shared" si="5"/>
        <v>140</v>
      </c>
      <c r="AQ12" s="23">
        <f t="shared" si="6"/>
        <v>157</v>
      </c>
    </row>
    <row r="13" spans="1:43" x14ac:dyDescent="0.3">
      <c r="A13" s="3"/>
      <c r="B13" s="3"/>
      <c r="C13" s="41"/>
      <c r="D13" s="4"/>
      <c r="E13" s="5"/>
      <c r="F13" s="6"/>
      <c r="G13" s="47"/>
      <c r="H13" s="7" t="str">
        <f t="shared" si="1"/>
        <v/>
      </c>
      <c r="I13" s="7" t="str">
        <f t="shared" si="1"/>
        <v/>
      </c>
      <c r="J13" s="7" t="str">
        <f t="shared" si="1"/>
        <v/>
      </c>
      <c r="K13" s="7" t="str">
        <f t="shared" si="1"/>
        <v/>
      </c>
      <c r="L13" s="7" t="str">
        <f t="shared" si="1"/>
        <v/>
      </c>
      <c r="M13" s="7" t="str">
        <f t="shared" si="1"/>
        <v/>
      </c>
      <c r="N13" s="7" t="str">
        <f t="shared" si="1"/>
        <v/>
      </c>
      <c r="O13" s="7" t="str">
        <f t="shared" si="1"/>
        <v/>
      </c>
      <c r="P13" s="7" t="str">
        <f t="shared" si="1"/>
        <v/>
      </c>
      <c r="Q13" s="7" t="str">
        <f t="shared" si="1"/>
        <v/>
      </c>
      <c r="R13" s="7" t="str">
        <f t="shared" si="1"/>
        <v/>
      </c>
      <c r="S13" s="7" t="str">
        <f t="shared" si="1"/>
        <v/>
      </c>
      <c r="T13" s="50"/>
      <c r="W13" s="29">
        <v>10</v>
      </c>
      <c r="X13" s="38">
        <f t="shared" si="7"/>
        <v>46054</v>
      </c>
      <c r="Y13" s="31">
        <f t="shared" si="4"/>
        <v>46060</v>
      </c>
      <c r="Z13" s="32">
        <v>165</v>
      </c>
      <c r="AA13" s="33">
        <f t="shared" si="8"/>
        <v>150.000001</v>
      </c>
      <c r="AB13" s="33">
        <f t="shared" si="12"/>
        <v>157</v>
      </c>
      <c r="AC13" s="34">
        <f t="shared" si="2"/>
        <v>167</v>
      </c>
      <c r="AD13" s="33">
        <f t="shared" si="9"/>
        <v>152.000001</v>
      </c>
      <c r="AE13" s="33">
        <f t="shared" si="13"/>
        <v>159</v>
      </c>
      <c r="AF13" s="39"/>
      <c r="AG13" s="39"/>
      <c r="AH13" s="39"/>
      <c r="AI13" s="32">
        <v>145</v>
      </c>
      <c r="AJ13" s="33">
        <f t="shared" si="10"/>
        <v>135.000001</v>
      </c>
      <c r="AK13" s="33">
        <f t="shared" si="14"/>
        <v>140</v>
      </c>
      <c r="AL13" s="34">
        <f t="shared" si="3"/>
        <v>147</v>
      </c>
      <c r="AM13" s="33">
        <f t="shared" si="11"/>
        <v>137.000001</v>
      </c>
      <c r="AN13" s="33">
        <f t="shared" si="15"/>
        <v>142</v>
      </c>
      <c r="AP13" s="23">
        <f t="shared" si="5"/>
        <v>145</v>
      </c>
      <c r="AQ13" s="23">
        <f t="shared" si="6"/>
        <v>165</v>
      </c>
    </row>
    <row r="14" spans="1:43" x14ac:dyDescent="0.3">
      <c r="A14" s="3"/>
      <c r="B14" s="3"/>
      <c r="C14" s="41"/>
      <c r="D14" s="4"/>
      <c r="E14" s="5"/>
      <c r="F14" s="6"/>
      <c r="G14" s="47"/>
      <c r="H14" s="7" t="str">
        <f t="shared" ref="H14:S23" si="16">IF(OR(certweight="",certdate=""),"",IF(certdate&gt;VLOOKUP(H$2,seasondates,3,FALSE),"No Cert",IF(MAX(certclass+IF(weeknumber&lt;allowancestart,0,allowance),VLOOKUP(certweight*(1-maxloss)^MAX(0,ROUNDUP((VLOOKUP(weeknumber,seasondates,2,FALSE)-$E14)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14" s="7" t="str">
        <f t="shared" si="16"/>
        <v/>
      </c>
      <c r="J14" s="7" t="str">
        <f t="shared" si="16"/>
        <v/>
      </c>
      <c r="K14" s="7" t="str">
        <f t="shared" si="16"/>
        <v/>
      </c>
      <c r="L14" s="7" t="str">
        <f t="shared" si="16"/>
        <v/>
      </c>
      <c r="M14" s="7" t="str">
        <f t="shared" si="16"/>
        <v/>
      </c>
      <c r="N14" s="7" t="str">
        <f t="shared" si="16"/>
        <v/>
      </c>
      <c r="O14" s="7" t="str">
        <f t="shared" si="16"/>
        <v/>
      </c>
      <c r="P14" s="7" t="str">
        <f t="shared" si="16"/>
        <v/>
      </c>
      <c r="Q14" s="7" t="str">
        <f t="shared" si="16"/>
        <v/>
      </c>
      <c r="R14" s="7" t="str">
        <f t="shared" si="16"/>
        <v/>
      </c>
      <c r="S14" s="7" t="str">
        <f t="shared" si="16"/>
        <v/>
      </c>
      <c r="T14" s="50"/>
      <c r="W14" s="29">
        <v>11</v>
      </c>
      <c r="X14" s="38">
        <f t="shared" si="7"/>
        <v>46061</v>
      </c>
      <c r="Y14" s="31">
        <f t="shared" si="4"/>
        <v>46067</v>
      </c>
      <c r="Z14" s="32">
        <v>175</v>
      </c>
      <c r="AA14" s="33">
        <f t="shared" si="8"/>
        <v>157.000001</v>
      </c>
      <c r="AB14" s="33">
        <f t="shared" si="12"/>
        <v>165</v>
      </c>
      <c r="AC14" s="34">
        <f t="shared" si="2"/>
        <v>177</v>
      </c>
      <c r="AD14" s="33">
        <f t="shared" si="9"/>
        <v>159.000001</v>
      </c>
      <c r="AE14" s="33">
        <f t="shared" si="13"/>
        <v>167</v>
      </c>
      <c r="AF14" s="39"/>
      <c r="AG14" s="39"/>
      <c r="AH14" s="39"/>
      <c r="AI14" s="32">
        <v>155</v>
      </c>
      <c r="AJ14" s="33">
        <f t="shared" si="10"/>
        <v>140.000001</v>
      </c>
      <c r="AK14" s="33">
        <f t="shared" si="14"/>
        <v>145</v>
      </c>
      <c r="AL14" s="34">
        <f t="shared" si="3"/>
        <v>157</v>
      </c>
      <c r="AM14" s="33">
        <f t="shared" si="11"/>
        <v>142.000001</v>
      </c>
      <c r="AN14" s="33">
        <f t="shared" si="15"/>
        <v>147</v>
      </c>
      <c r="AP14" s="23">
        <f t="shared" si="5"/>
        <v>155</v>
      </c>
      <c r="AQ14" s="23">
        <f t="shared" si="6"/>
        <v>175</v>
      </c>
    </row>
    <row r="15" spans="1:43" x14ac:dyDescent="0.3">
      <c r="A15" s="3"/>
      <c r="B15" s="3"/>
      <c r="C15" s="41"/>
      <c r="D15" s="4"/>
      <c r="E15" s="5"/>
      <c r="F15" s="6"/>
      <c r="G15" s="47"/>
      <c r="H15" s="7" t="str">
        <f t="shared" si="16"/>
        <v/>
      </c>
      <c r="I15" s="7" t="str">
        <f t="shared" si="16"/>
        <v/>
      </c>
      <c r="J15" s="7" t="str">
        <f t="shared" si="16"/>
        <v/>
      </c>
      <c r="K15" s="7" t="str">
        <f t="shared" si="16"/>
        <v/>
      </c>
      <c r="L15" s="7" t="str">
        <f t="shared" si="16"/>
        <v/>
      </c>
      <c r="M15" s="7" t="str">
        <f t="shared" si="16"/>
        <v/>
      </c>
      <c r="N15" s="7" t="str">
        <f t="shared" si="16"/>
        <v/>
      </c>
      <c r="O15" s="7" t="str">
        <f t="shared" si="16"/>
        <v/>
      </c>
      <c r="P15" s="7" t="str">
        <f t="shared" si="16"/>
        <v/>
      </c>
      <c r="Q15" s="7" t="str">
        <f t="shared" si="16"/>
        <v/>
      </c>
      <c r="R15" s="7" t="str">
        <f t="shared" si="16"/>
        <v/>
      </c>
      <c r="S15" s="7" t="str">
        <f t="shared" si="16"/>
        <v/>
      </c>
      <c r="T15" s="50"/>
      <c r="W15" s="29">
        <v>12</v>
      </c>
      <c r="X15" s="38">
        <f t="shared" si="7"/>
        <v>46068</v>
      </c>
      <c r="Y15" s="31">
        <f t="shared" si="4"/>
        <v>46074</v>
      </c>
      <c r="Z15" s="32">
        <v>190</v>
      </c>
      <c r="AA15" s="33">
        <f t="shared" si="8"/>
        <v>165.000001</v>
      </c>
      <c r="AB15" s="33">
        <f t="shared" si="12"/>
        <v>175</v>
      </c>
      <c r="AC15" s="34">
        <f t="shared" si="2"/>
        <v>192</v>
      </c>
      <c r="AD15" s="33">
        <f t="shared" si="9"/>
        <v>167.000001</v>
      </c>
      <c r="AE15" s="33">
        <f t="shared" si="13"/>
        <v>177</v>
      </c>
      <c r="AF15" s="39"/>
      <c r="AG15" s="39"/>
      <c r="AH15" s="39"/>
      <c r="AI15" s="32">
        <v>170</v>
      </c>
      <c r="AJ15" s="33">
        <f t="shared" si="10"/>
        <v>145.000001</v>
      </c>
      <c r="AK15" s="33">
        <f t="shared" si="14"/>
        <v>155</v>
      </c>
      <c r="AL15" s="34">
        <f t="shared" si="3"/>
        <v>172</v>
      </c>
      <c r="AM15" s="33">
        <f t="shared" si="11"/>
        <v>147.000001</v>
      </c>
      <c r="AN15" s="33">
        <f t="shared" si="15"/>
        <v>157</v>
      </c>
      <c r="AP15" s="23">
        <f t="shared" si="5"/>
        <v>170</v>
      </c>
      <c r="AQ15" s="23">
        <f t="shared" si="6"/>
        <v>190</v>
      </c>
    </row>
    <row r="16" spans="1:43" x14ac:dyDescent="0.3">
      <c r="A16" s="3"/>
      <c r="B16" s="3"/>
      <c r="C16" s="41"/>
      <c r="D16" s="4"/>
      <c r="E16" s="5"/>
      <c r="F16" s="6"/>
      <c r="G16" s="47"/>
      <c r="H16" s="7" t="str">
        <f t="shared" si="16"/>
        <v/>
      </c>
      <c r="I16" s="7" t="str">
        <f t="shared" si="16"/>
        <v/>
      </c>
      <c r="J16" s="7" t="str">
        <f t="shared" si="16"/>
        <v/>
      </c>
      <c r="K16" s="7" t="str">
        <f t="shared" si="16"/>
        <v/>
      </c>
      <c r="L16" s="7" t="str">
        <f t="shared" si="16"/>
        <v/>
      </c>
      <c r="M16" s="7" t="str">
        <f t="shared" si="16"/>
        <v/>
      </c>
      <c r="N16" s="7" t="str">
        <f t="shared" si="16"/>
        <v/>
      </c>
      <c r="O16" s="7" t="str">
        <f t="shared" si="16"/>
        <v/>
      </c>
      <c r="P16" s="7" t="str">
        <f t="shared" si="16"/>
        <v/>
      </c>
      <c r="Q16" s="7" t="str">
        <f t="shared" si="16"/>
        <v/>
      </c>
      <c r="R16" s="7" t="str">
        <f t="shared" si="16"/>
        <v/>
      </c>
      <c r="S16" s="7" t="str">
        <f t="shared" si="16"/>
        <v/>
      </c>
      <c r="T16" s="50"/>
      <c r="W16" s="39"/>
      <c r="X16" s="39"/>
      <c r="Y16" s="39"/>
      <c r="Z16" s="32">
        <v>215</v>
      </c>
      <c r="AA16" s="33">
        <f t="shared" si="8"/>
        <v>175.000001</v>
      </c>
      <c r="AB16" s="33">
        <f t="shared" si="12"/>
        <v>190</v>
      </c>
      <c r="AC16" s="34">
        <f t="shared" si="2"/>
        <v>217</v>
      </c>
      <c r="AD16" s="33">
        <f t="shared" si="9"/>
        <v>177.000001</v>
      </c>
      <c r="AE16" s="33">
        <f t="shared" si="13"/>
        <v>192</v>
      </c>
      <c r="AF16" s="39"/>
      <c r="AG16" s="39"/>
      <c r="AH16" s="39"/>
      <c r="AI16" s="32">
        <v>190</v>
      </c>
      <c r="AJ16" s="33">
        <f t="shared" si="10"/>
        <v>155.000001</v>
      </c>
      <c r="AK16" s="33">
        <f t="shared" si="14"/>
        <v>170</v>
      </c>
      <c r="AL16" s="34">
        <f t="shared" si="3"/>
        <v>192</v>
      </c>
      <c r="AM16" s="33">
        <f t="shared" si="11"/>
        <v>157.000001</v>
      </c>
      <c r="AN16" s="33">
        <f t="shared" si="15"/>
        <v>172</v>
      </c>
      <c r="AP16" s="23">
        <f t="shared" si="5"/>
        <v>190</v>
      </c>
      <c r="AQ16" s="23">
        <f t="shared" si="6"/>
        <v>215</v>
      </c>
    </row>
    <row r="17" spans="1:43" x14ac:dyDescent="0.3">
      <c r="A17" s="3"/>
      <c r="B17" s="3"/>
      <c r="C17" s="41"/>
      <c r="D17" s="4"/>
      <c r="E17" s="5"/>
      <c r="F17" s="6"/>
      <c r="G17" s="47"/>
      <c r="H17" s="7" t="str">
        <f t="shared" si="16"/>
        <v/>
      </c>
      <c r="I17" s="7" t="str">
        <f t="shared" si="16"/>
        <v/>
      </c>
      <c r="J17" s="7" t="str">
        <f t="shared" si="16"/>
        <v/>
      </c>
      <c r="K17" s="7" t="str">
        <f t="shared" si="16"/>
        <v/>
      </c>
      <c r="L17" s="7" t="str">
        <f t="shared" si="16"/>
        <v/>
      </c>
      <c r="M17" s="7" t="str">
        <f t="shared" si="16"/>
        <v/>
      </c>
      <c r="N17" s="7" t="str">
        <f t="shared" si="16"/>
        <v/>
      </c>
      <c r="O17" s="7" t="str">
        <f t="shared" si="16"/>
        <v/>
      </c>
      <c r="P17" s="7" t="str">
        <f t="shared" si="16"/>
        <v/>
      </c>
      <c r="Q17" s="7" t="str">
        <f t="shared" si="16"/>
        <v/>
      </c>
      <c r="R17" s="7" t="str">
        <f t="shared" si="16"/>
        <v/>
      </c>
      <c r="S17" s="7" t="str">
        <f t="shared" si="16"/>
        <v/>
      </c>
      <c r="T17" s="50"/>
      <c r="W17" s="39"/>
      <c r="X17" s="39"/>
      <c r="Y17" s="39"/>
      <c r="Z17" s="32">
        <v>285</v>
      </c>
      <c r="AA17" s="33">
        <f t="shared" si="8"/>
        <v>190.000001</v>
      </c>
      <c r="AB17" s="33">
        <f t="shared" si="12"/>
        <v>215</v>
      </c>
      <c r="AC17" s="34">
        <f t="shared" si="2"/>
        <v>287</v>
      </c>
      <c r="AD17" s="33">
        <f t="shared" si="9"/>
        <v>192.000001</v>
      </c>
      <c r="AE17" s="33">
        <f t="shared" si="13"/>
        <v>217</v>
      </c>
      <c r="AF17" s="39"/>
      <c r="AG17" s="39"/>
      <c r="AH17" s="39"/>
      <c r="AI17" s="32">
        <v>235</v>
      </c>
      <c r="AJ17" s="33">
        <f t="shared" si="10"/>
        <v>170.000001</v>
      </c>
      <c r="AK17" s="33">
        <f t="shared" si="14"/>
        <v>190</v>
      </c>
      <c r="AL17" s="34">
        <f t="shared" si="3"/>
        <v>237</v>
      </c>
      <c r="AM17" s="33">
        <f t="shared" si="11"/>
        <v>172.000001</v>
      </c>
      <c r="AN17" s="33">
        <f t="shared" si="15"/>
        <v>192</v>
      </c>
      <c r="AP17" s="23">
        <f t="shared" si="5"/>
        <v>235</v>
      </c>
      <c r="AQ17" s="23">
        <f t="shared" si="6"/>
        <v>285</v>
      </c>
    </row>
    <row r="18" spans="1:43" x14ac:dyDescent="0.3">
      <c r="A18" s="3"/>
      <c r="B18" s="3"/>
      <c r="C18" s="41"/>
      <c r="D18" s="4"/>
      <c r="E18" s="5"/>
      <c r="F18" s="6"/>
      <c r="G18" s="47"/>
      <c r="H18" s="7" t="str">
        <f t="shared" si="16"/>
        <v/>
      </c>
      <c r="I18" s="7" t="str">
        <f t="shared" si="16"/>
        <v/>
      </c>
      <c r="J18" s="7" t="str">
        <f t="shared" si="16"/>
        <v/>
      </c>
      <c r="K18" s="7" t="str">
        <f t="shared" si="16"/>
        <v/>
      </c>
      <c r="L18" s="7" t="str">
        <f t="shared" si="16"/>
        <v/>
      </c>
      <c r="M18" s="7" t="str">
        <f t="shared" si="16"/>
        <v/>
      </c>
      <c r="N18" s="7" t="str">
        <f t="shared" si="16"/>
        <v/>
      </c>
      <c r="O18" s="7" t="str">
        <f t="shared" si="16"/>
        <v/>
      </c>
      <c r="P18" s="7" t="str">
        <f t="shared" si="16"/>
        <v/>
      </c>
      <c r="Q18" s="7" t="str">
        <f t="shared" si="16"/>
        <v/>
      </c>
      <c r="R18" s="7" t="str">
        <f t="shared" si="16"/>
        <v/>
      </c>
      <c r="S18" s="7" t="str">
        <f t="shared" si="16"/>
        <v/>
      </c>
      <c r="T18" s="50" t="s">
        <v>5</v>
      </c>
      <c r="W18" s="39"/>
      <c r="X18" s="39"/>
      <c r="Y18" s="39"/>
      <c r="Z18" s="39"/>
      <c r="AA18" s="33">
        <f t="shared" si="8"/>
        <v>215.000001</v>
      </c>
      <c r="AB18" s="33">
        <f t="shared" si="12"/>
        <v>285</v>
      </c>
      <c r="AC18" s="39"/>
      <c r="AD18" s="33">
        <f t="shared" si="9"/>
        <v>217.000001</v>
      </c>
      <c r="AE18" s="33">
        <f t="shared" si="13"/>
        <v>287</v>
      </c>
      <c r="AF18" s="39"/>
      <c r="AG18" s="39"/>
      <c r="AH18" s="39"/>
      <c r="AI18" s="39"/>
      <c r="AJ18" s="33">
        <f t="shared" si="10"/>
        <v>190.000001</v>
      </c>
      <c r="AK18" s="33">
        <f t="shared" si="14"/>
        <v>235</v>
      </c>
      <c r="AL18" s="39"/>
      <c r="AM18" s="33">
        <f t="shared" si="11"/>
        <v>192.000001</v>
      </c>
      <c r="AN18" s="33">
        <f t="shared" si="15"/>
        <v>237</v>
      </c>
    </row>
    <row r="19" spans="1:43" x14ac:dyDescent="0.3">
      <c r="A19" s="3"/>
      <c r="B19" s="3"/>
      <c r="C19" s="41"/>
      <c r="D19" s="4"/>
      <c r="E19" s="5"/>
      <c r="F19" s="6"/>
      <c r="G19" s="47"/>
      <c r="H19" s="7" t="str">
        <f t="shared" si="16"/>
        <v/>
      </c>
      <c r="I19" s="7" t="str">
        <f t="shared" si="16"/>
        <v/>
      </c>
      <c r="J19" s="7" t="str">
        <f t="shared" si="16"/>
        <v/>
      </c>
      <c r="K19" s="7" t="str">
        <f t="shared" si="16"/>
        <v/>
      </c>
      <c r="L19" s="7" t="str">
        <f t="shared" si="16"/>
        <v/>
      </c>
      <c r="M19" s="7" t="str">
        <f t="shared" si="16"/>
        <v/>
      </c>
      <c r="N19" s="7" t="str">
        <f t="shared" si="16"/>
        <v/>
      </c>
      <c r="O19" s="7" t="str">
        <f t="shared" si="16"/>
        <v/>
      </c>
      <c r="P19" s="7" t="str">
        <f t="shared" si="16"/>
        <v/>
      </c>
      <c r="Q19" s="7" t="str">
        <f t="shared" si="16"/>
        <v/>
      </c>
      <c r="R19" s="7" t="str">
        <f t="shared" si="16"/>
        <v/>
      </c>
      <c r="S19" s="7" t="str">
        <f t="shared" si="16"/>
        <v/>
      </c>
      <c r="T19" s="24"/>
      <c r="W19" s="39"/>
      <c r="X19" s="39"/>
      <c r="Y19" s="39"/>
      <c r="Z19" s="39"/>
      <c r="AA19" s="33">
        <f t="shared" si="8"/>
        <v>285.000001</v>
      </c>
      <c r="AB19" s="33">
        <v>300</v>
      </c>
      <c r="AC19" s="39"/>
      <c r="AD19" s="33">
        <f t="shared" si="9"/>
        <v>287.000001</v>
      </c>
      <c r="AE19" s="33">
        <v>300</v>
      </c>
      <c r="AF19" s="39"/>
      <c r="AG19" s="39"/>
      <c r="AH19" s="39"/>
      <c r="AI19" s="39"/>
      <c r="AJ19" s="33">
        <f t="shared" si="10"/>
        <v>235.000001</v>
      </c>
      <c r="AK19" s="33">
        <v>300</v>
      </c>
      <c r="AL19" s="39"/>
      <c r="AM19" s="33">
        <f t="shared" si="11"/>
        <v>237.000001</v>
      </c>
      <c r="AN19" s="33">
        <v>300</v>
      </c>
    </row>
    <row r="20" spans="1:43" x14ac:dyDescent="0.3">
      <c r="A20" s="3"/>
      <c r="B20" s="3"/>
      <c r="C20" s="41"/>
      <c r="D20" s="4"/>
      <c r="E20" s="5"/>
      <c r="F20" s="6"/>
      <c r="G20" s="47"/>
      <c r="H20" s="7" t="str">
        <f t="shared" si="16"/>
        <v/>
      </c>
      <c r="I20" s="7" t="str">
        <f t="shared" si="16"/>
        <v/>
      </c>
      <c r="J20" s="7" t="str">
        <f t="shared" si="16"/>
        <v/>
      </c>
      <c r="K20" s="7" t="str">
        <f t="shared" si="16"/>
        <v/>
      </c>
      <c r="L20" s="7" t="str">
        <f t="shared" si="16"/>
        <v/>
      </c>
      <c r="M20" s="7" t="str">
        <f t="shared" si="16"/>
        <v/>
      </c>
      <c r="N20" s="7" t="str">
        <f t="shared" si="16"/>
        <v/>
      </c>
      <c r="O20" s="7" t="str">
        <f t="shared" si="16"/>
        <v/>
      </c>
      <c r="P20" s="7" t="str">
        <f t="shared" si="16"/>
        <v/>
      </c>
      <c r="Q20" s="7" t="str">
        <f t="shared" si="16"/>
        <v/>
      </c>
      <c r="R20" s="7" t="str">
        <f t="shared" si="16"/>
        <v/>
      </c>
      <c r="S20" s="7" t="str">
        <f t="shared" si="16"/>
        <v/>
      </c>
      <c r="T20" s="24"/>
      <c r="AB20" s="25"/>
    </row>
    <row r="21" spans="1:43" x14ac:dyDescent="0.3">
      <c r="A21" s="3"/>
      <c r="B21" s="3"/>
      <c r="C21" s="41"/>
      <c r="D21" s="4"/>
      <c r="E21" s="5"/>
      <c r="F21" s="6"/>
      <c r="G21" s="47"/>
      <c r="H21" s="7" t="str">
        <f t="shared" si="16"/>
        <v/>
      </c>
      <c r="I21" s="7" t="str">
        <f t="shared" si="16"/>
        <v/>
      </c>
      <c r="J21" s="7" t="str">
        <f t="shared" si="16"/>
        <v/>
      </c>
      <c r="K21" s="7" t="str">
        <f t="shared" si="16"/>
        <v/>
      </c>
      <c r="L21" s="7" t="str">
        <f t="shared" si="16"/>
        <v/>
      </c>
      <c r="M21" s="7" t="str">
        <f t="shared" si="16"/>
        <v/>
      </c>
      <c r="N21" s="7" t="str">
        <f t="shared" si="16"/>
        <v/>
      </c>
      <c r="O21" s="7" t="str">
        <f t="shared" si="16"/>
        <v/>
      </c>
      <c r="P21" s="7" t="str">
        <f t="shared" si="16"/>
        <v/>
      </c>
      <c r="Q21" s="7" t="str">
        <f t="shared" si="16"/>
        <v/>
      </c>
      <c r="R21" s="7" t="str">
        <f t="shared" si="16"/>
        <v/>
      </c>
      <c r="S21" s="7" t="str">
        <f t="shared" si="16"/>
        <v/>
      </c>
      <c r="T21" s="24"/>
      <c r="AA21" s="25"/>
    </row>
    <row r="22" spans="1:43" x14ac:dyDescent="0.3">
      <c r="A22" s="3"/>
      <c r="B22" s="3"/>
      <c r="C22" s="41"/>
      <c r="D22" s="4"/>
      <c r="E22" s="5"/>
      <c r="F22" s="6"/>
      <c r="G22" s="47"/>
      <c r="H22" s="7" t="str">
        <f t="shared" si="16"/>
        <v/>
      </c>
      <c r="I22" s="7" t="str">
        <f t="shared" si="16"/>
        <v/>
      </c>
      <c r="J22" s="7" t="str">
        <f t="shared" si="16"/>
        <v/>
      </c>
      <c r="K22" s="7" t="str">
        <f t="shared" si="16"/>
        <v/>
      </c>
      <c r="L22" s="7" t="str">
        <f t="shared" si="16"/>
        <v/>
      </c>
      <c r="M22" s="7" t="str">
        <f t="shared" si="16"/>
        <v/>
      </c>
      <c r="N22" s="7" t="str">
        <f t="shared" si="16"/>
        <v/>
      </c>
      <c r="O22" s="7" t="str">
        <f t="shared" si="16"/>
        <v/>
      </c>
      <c r="P22" s="7" t="str">
        <f t="shared" si="16"/>
        <v/>
      </c>
      <c r="Q22" s="7" t="str">
        <f t="shared" si="16"/>
        <v/>
      </c>
      <c r="R22" s="7" t="str">
        <f t="shared" si="16"/>
        <v/>
      </c>
      <c r="S22" s="7" t="str">
        <f t="shared" si="16"/>
        <v/>
      </c>
      <c r="T22" s="24"/>
      <c r="AA22" s="25"/>
      <c r="AB22" s="25"/>
    </row>
    <row r="23" spans="1:43" x14ac:dyDescent="0.3">
      <c r="A23" s="3"/>
      <c r="B23" s="3"/>
      <c r="C23" s="41"/>
      <c r="D23" s="4"/>
      <c r="E23" s="5"/>
      <c r="F23" s="6"/>
      <c r="G23" s="47"/>
      <c r="H23" s="7" t="str">
        <f t="shared" si="16"/>
        <v/>
      </c>
      <c r="I23" s="7" t="str">
        <f t="shared" si="16"/>
        <v/>
      </c>
      <c r="J23" s="7" t="str">
        <f t="shared" si="16"/>
        <v/>
      </c>
      <c r="K23" s="7" t="str">
        <f t="shared" si="16"/>
        <v/>
      </c>
      <c r="L23" s="7" t="str">
        <f t="shared" si="16"/>
        <v/>
      </c>
      <c r="M23" s="7" t="str">
        <f t="shared" si="16"/>
        <v/>
      </c>
      <c r="N23" s="7" t="str">
        <f t="shared" si="16"/>
        <v/>
      </c>
      <c r="O23" s="7" t="str">
        <f t="shared" si="16"/>
        <v/>
      </c>
      <c r="P23" s="7" t="str">
        <f t="shared" si="16"/>
        <v/>
      </c>
      <c r="Q23" s="7" t="str">
        <f t="shared" si="16"/>
        <v/>
      </c>
      <c r="R23" s="7" t="str">
        <f t="shared" si="16"/>
        <v/>
      </c>
      <c r="S23" s="7" t="str">
        <f t="shared" si="16"/>
        <v/>
      </c>
      <c r="T23" s="24"/>
    </row>
    <row r="24" spans="1:43" x14ac:dyDescent="0.3">
      <c r="A24" s="3"/>
      <c r="B24" s="3"/>
      <c r="C24" s="41"/>
      <c r="D24" s="4"/>
      <c r="E24" s="5"/>
      <c r="F24" s="6"/>
      <c r="G24" s="47"/>
      <c r="H24" s="7" t="str">
        <f t="shared" ref="H24:S33" si="17">IF(OR(certweight="",certdate=""),"",IF(certdate&gt;VLOOKUP(H$2,seasondates,3,FALSE),"No Cert",IF(MAX(certclass+IF(weeknumber&lt;allowancestart,0,allowance),VLOOKUP(certweight*(1-maxloss)^MAX(0,ROUNDUP((VLOOKUP(weeknumber,seasondates,2,FALSE)-$E24)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24" s="7" t="str">
        <f t="shared" si="17"/>
        <v/>
      </c>
      <c r="J24" s="7" t="str">
        <f t="shared" si="17"/>
        <v/>
      </c>
      <c r="K24" s="7" t="str">
        <f t="shared" si="17"/>
        <v/>
      </c>
      <c r="L24" s="7" t="str">
        <f t="shared" si="17"/>
        <v/>
      </c>
      <c r="M24" s="7" t="str">
        <f t="shared" si="17"/>
        <v/>
      </c>
      <c r="N24" s="7" t="str">
        <f t="shared" si="17"/>
        <v/>
      </c>
      <c r="O24" s="7" t="str">
        <f t="shared" si="17"/>
        <v/>
      </c>
      <c r="P24" s="7" t="str">
        <f t="shared" si="17"/>
        <v/>
      </c>
      <c r="Q24" s="7" t="str">
        <f t="shared" si="17"/>
        <v/>
      </c>
      <c r="R24" s="7" t="str">
        <f t="shared" si="17"/>
        <v/>
      </c>
      <c r="S24" s="7" t="str">
        <f t="shared" si="17"/>
        <v/>
      </c>
      <c r="T24" s="24"/>
    </row>
    <row r="25" spans="1:43" x14ac:dyDescent="0.3">
      <c r="A25" s="8"/>
      <c r="B25" s="3"/>
      <c r="C25" s="41"/>
      <c r="D25" s="4"/>
      <c r="E25" s="5"/>
      <c r="F25" s="6"/>
      <c r="G25" s="47"/>
      <c r="H25" s="7" t="str">
        <f t="shared" si="17"/>
        <v/>
      </c>
      <c r="I25" s="7" t="str">
        <f t="shared" si="17"/>
        <v/>
      </c>
      <c r="J25" s="7" t="str">
        <f t="shared" si="17"/>
        <v/>
      </c>
      <c r="K25" s="7" t="str">
        <f t="shared" si="17"/>
        <v/>
      </c>
      <c r="L25" s="7" t="str">
        <f t="shared" si="17"/>
        <v/>
      </c>
      <c r="M25" s="7" t="str">
        <f t="shared" si="17"/>
        <v/>
      </c>
      <c r="N25" s="7" t="str">
        <f t="shared" si="17"/>
        <v/>
      </c>
      <c r="O25" s="7" t="str">
        <f t="shared" si="17"/>
        <v/>
      </c>
      <c r="P25" s="7" t="str">
        <f t="shared" si="17"/>
        <v/>
      </c>
      <c r="Q25" s="7" t="str">
        <f t="shared" si="17"/>
        <v/>
      </c>
      <c r="R25" s="7" t="str">
        <f t="shared" si="17"/>
        <v/>
      </c>
      <c r="S25" s="7" t="str">
        <f t="shared" si="17"/>
        <v/>
      </c>
      <c r="T25" s="24"/>
    </row>
    <row r="26" spans="1:43" x14ac:dyDescent="0.3">
      <c r="A26" s="8"/>
      <c r="B26" s="3"/>
      <c r="C26" s="41"/>
      <c r="D26" s="4"/>
      <c r="E26" s="5"/>
      <c r="F26" s="6"/>
      <c r="G26" s="47"/>
      <c r="H26" s="7" t="str">
        <f t="shared" si="17"/>
        <v/>
      </c>
      <c r="I26" s="7" t="str">
        <f t="shared" si="17"/>
        <v/>
      </c>
      <c r="J26" s="7" t="str">
        <f t="shared" si="17"/>
        <v/>
      </c>
      <c r="K26" s="7" t="str">
        <f t="shared" si="17"/>
        <v/>
      </c>
      <c r="L26" s="7" t="str">
        <f t="shared" si="17"/>
        <v/>
      </c>
      <c r="M26" s="7" t="str">
        <f t="shared" si="17"/>
        <v/>
      </c>
      <c r="N26" s="7" t="str">
        <f t="shared" si="17"/>
        <v/>
      </c>
      <c r="O26" s="7" t="str">
        <f t="shared" si="17"/>
        <v/>
      </c>
      <c r="P26" s="7" t="str">
        <f t="shared" si="17"/>
        <v/>
      </c>
      <c r="Q26" s="7" t="str">
        <f t="shared" si="17"/>
        <v/>
      </c>
      <c r="R26" s="7" t="str">
        <f t="shared" si="17"/>
        <v/>
      </c>
      <c r="S26" s="7" t="str">
        <f t="shared" si="17"/>
        <v/>
      </c>
      <c r="T26" s="24"/>
    </row>
    <row r="27" spans="1:43" x14ac:dyDescent="0.3">
      <c r="A27" s="8"/>
      <c r="B27" s="3"/>
      <c r="C27" s="41"/>
      <c r="D27" s="4"/>
      <c r="E27" s="5"/>
      <c r="F27" s="6"/>
      <c r="G27" s="47"/>
      <c r="H27" s="7" t="str">
        <f t="shared" si="17"/>
        <v/>
      </c>
      <c r="I27" s="7" t="str">
        <f t="shared" si="17"/>
        <v/>
      </c>
      <c r="J27" s="7" t="str">
        <f t="shared" si="17"/>
        <v/>
      </c>
      <c r="K27" s="7" t="str">
        <f t="shared" si="17"/>
        <v/>
      </c>
      <c r="L27" s="7" t="str">
        <f t="shared" si="17"/>
        <v/>
      </c>
      <c r="M27" s="7" t="str">
        <f t="shared" si="17"/>
        <v/>
      </c>
      <c r="N27" s="7" t="str">
        <f t="shared" si="17"/>
        <v/>
      </c>
      <c r="O27" s="7" t="str">
        <f t="shared" si="17"/>
        <v/>
      </c>
      <c r="P27" s="7" t="str">
        <f t="shared" si="17"/>
        <v/>
      </c>
      <c r="Q27" s="7" t="str">
        <f t="shared" si="17"/>
        <v/>
      </c>
      <c r="R27" s="7" t="str">
        <f t="shared" si="17"/>
        <v/>
      </c>
      <c r="S27" s="7" t="str">
        <f t="shared" si="17"/>
        <v/>
      </c>
      <c r="T27" s="24"/>
    </row>
    <row r="28" spans="1:43" x14ac:dyDescent="0.3">
      <c r="A28" s="8"/>
      <c r="B28" s="3"/>
      <c r="C28" s="41"/>
      <c r="D28" s="4"/>
      <c r="E28" s="5"/>
      <c r="F28" s="6"/>
      <c r="G28" s="47"/>
      <c r="H28" s="7" t="str">
        <f t="shared" si="17"/>
        <v/>
      </c>
      <c r="I28" s="7" t="str">
        <f t="shared" si="17"/>
        <v/>
      </c>
      <c r="J28" s="7" t="str">
        <f t="shared" si="17"/>
        <v/>
      </c>
      <c r="K28" s="7" t="str">
        <f t="shared" si="17"/>
        <v/>
      </c>
      <c r="L28" s="7" t="str">
        <f t="shared" si="17"/>
        <v/>
      </c>
      <c r="M28" s="7" t="str">
        <f t="shared" si="17"/>
        <v/>
      </c>
      <c r="N28" s="7" t="str">
        <f t="shared" si="17"/>
        <v/>
      </c>
      <c r="O28" s="7" t="str">
        <f t="shared" si="17"/>
        <v/>
      </c>
      <c r="P28" s="7" t="str">
        <f t="shared" si="17"/>
        <v/>
      </c>
      <c r="Q28" s="7" t="str">
        <f t="shared" si="17"/>
        <v/>
      </c>
      <c r="R28" s="7" t="str">
        <f t="shared" si="17"/>
        <v/>
      </c>
      <c r="S28" s="7" t="str">
        <f t="shared" si="17"/>
        <v/>
      </c>
      <c r="T28" s="24"/>
    </row>
    <row r="29" spans="1:43" x14ac:dyDescent="0.3">
      <c r="A29" s="8"/>
      <c r="B29" s="3"/>
      <c r="C29" s="41"/>
      <c r="D29" s="4"/>
      <c r="E29" s="5"/>
      <c r="F29" s="6"/>
      <c r="G29" s="47"/>
      <c r="H29" s="7" t="str">
        <f t="shared" si="17"/>
        <v/>
      </c>
      <c r="I29" s="7" t="str">
        <f t="shared" si="17"/>
        <v/>
      </c>
      <c r="J29" s="7" t="str">
        <f t="shared" si="17"/>
        <v/>
      </c>
      <c r="K29" s="7" t="str">
        <f t="shared" si="17"/>
        <v/>
      </c>
      <c r="L29" s="7" t="str">
        <f t="shared" si="17"/>
        <v/>
      </c>
      <c r="M29" s="7" t="str">
        <f t="shared" si="17"/>
        <v/>
      </c>
      <c r="N29" s="7" t="str">
        <f t="shared" si="17"/>
        <v/>
      </c>
      <c r="O29" s="7" t="str">
        <f t="shared" si="17"/>
        <v/>
      </c>
      <c r="P29" s="7" t="str">
        <f t="shared" si="17"/>
        <v/>
      </c>
      <c r="Q29" s="7" t="str">
        <f t="shared" si="17"/>
        <v/>
      </c>
      <c r="R29" s="7" t="str">
        <f t="shared" si="17"/>
        <v/>
      </c>
      <c r="S29" s="7" t="str">
        <f t="shared" si="17"/>
        <v/>
      </c>
      <c r="T29" s="24"/>
    </row>
    <row r="30" spans="1:43" x14ac:dyDescent="0.3">
      <c r="A30" s="8"/>
      <c r="B30" s="3"/>
      <c r="C30" s="41"/>
      <c r="D30" s="4"/>
      <c r="E30" s="5"/>
      <c r="F30" s="6"/>
      <c r="G30" s="47"/>
      <c r="H30" s="7" t="str">
        <f t="shared" si="17"/>
        <v/>
      </c>
      <c r="I30" s="7" t="str">
        <f t="shared" si="17"/>
        <v/>
      </c>
      <c r="J30" s="7" t="str">
        <f t="shared" si="17"/>
        <v/>
      </c>
      <c r="K30" s="7" t="str">
        <f t="shared" si="17"/>
        <v/>
      </c>
      <c r="L30" s="7" t="str">
        <f t="shared" si="17"/>
        <v/>
      </c>
      <c r="M30" s="7" t="str">
        <f t="shared" si="17"/>
        <v/>
      </c>
      <c r="N30" s="7" t="str">
        <f t="shared" si="17"/>
        <v/>
      </c>
      <c r="O30" s="7" t="str">
        <f t="shared" si="17"/>
        <v/>
      </c>
      <c r="P30" s="7" t="str">
        <f t="shared" si="17"/>
        <v/>
      </c>
      <c r="Q30" s="7" t="str">
        <f t="shared" si="17"/>
        <v/>
      </c>
      <c r="R30" s="7" t="str">
        <f t="shared" si="17"/>
        <v/>
      </c>
      <c r="S30" s="7" t="str">
        <f t="shared" si="17"/>
        <v/>
      </c>
      <c r="T30" s="24"/>
    </row>
    <row r="31" spans="1:43" x14ac:dyDescent="0.3">
      <c r="A31" s="8"/>
      <c r="B31" s="3"/>
      <c r="C31" s="41"/>
      <c r="D31" s="4"/>
      <c r="E31" s="5"/>
      <c r="F31" s="6"/>
      <c r="G31" s="47"/>
      <c r="H31" s="7" t="str">
        <f t="shared" si="17"/>
        <v/>
      </c>
      <c r="I31" s="7" t="str">
        <f t="shared" si="17"/>
        <v/>
      </c>
      <c r="J31" s="7" t="str">
        <f t="shared" si="17"/>
        <v/>
      </c>
      <c r="K31" s="7" t="str">
        <f t="shared" si="17"/>
        <v/>
      </c>
      <c r="L31" s="7" t="str">
        <f t="shared" si="17"/>
        <v/>
      </c>
      <c r="M31" s="7" t="str">
        <f t="shared" si="17"/>
        <v/>
      </c>
      <c r="N31" s="7" t="str">
        <f t="shared" si="17"/>
        <v/>
      </c>
      <c r="O31" s="7" t="str">
        <f t="shared" si="17"/>
        <v/>
      </c>
      <c r="P31" s="7" t="str">
        <f t="shared" si="17"/>
        <v/>
      </c>
      <c r="Q31" s="7" t="str">
        <f t="shared" si="17"/>
        <v/>
      </c>
      <c r="R31" s="7" t="str">
        <f t="shared" si="17"/>
        <v/>
      </c>
      <c r="S31" s="7" t="str">
        <f t="shared" si="17"/>
        <v/>
      </c>
      <c r="T31" s="24"/>
    </row>
    <row r="32" spans="1:43" x14ac:dyDescent="0.3">
      <c r="A32" s="8"/>
      <c r="B32" s="3"/>
      <c r="C32" s="41"/>
      <c r="D32" s="4"/>
      <c r="E32" s="5"/>
      <c r="F32" s="6"/>
      <c r="G32" s="47"/>
      <c r="H32" s="7" t="str">
        <f t="shared" si="17"/>
        <v/>
      </c>
      <c r="I32" s="7" t="str">
        <f t="shared" si="17"/>
        <v/>
      </c>
      <c r="J32" s="7" t="str">
        <f t="shared" si="17"/>
        <v/>
      </c>
      <c r="K32" s="7" t="str">
        <f t="shared" si="17"/>
        <v/>
      </c>
      <c r="L32" s="7" t="str">
        <f t="shared" si="17"/>
        <v/>
      </c>
      <c r="M32" s="7" t="str">
        <f t="shared" si="17"/>
        <v/>
      </c>
      <c r="N32" s="7" t="str">
        <f t="shared" si="17"/>
        <v/>
      </c>
      <c r="O32" s="7" t="str">
        <f t="shared" si="17"/>
        <v/>
      </c>
      <c r="P32" s="7" t="str">
        <f t="shared" si="17"/>
        <v/>
      </c>
      <c r="Q32" s="7" t="str">
        <f t="shared" si="17"/>
        <v/>
      </c>
      <c r="R32" s="7" t="str">
        <f t="shared" si="17"/>
        <v/>
      </c>
      <c r="S32" s="7" t="str">
        <f t="shared" si="17"/>
        <v/>
      </c>
      <c r="T32" s="24"/>
    </row>
    <row r="33" spans="1:20" x14ac:dyDescent="0.3">
      <c r="A33" s="8"/>
      <c r="B33" s="3"/>
      <c r="C33" s="41"/>
      <c r="D33" s="4"/>
      <c r="E33" s="5"/>
      <c r="F33" s="6"/>
      <c r="G33" s="47"/>
      <c r="H33" s="7" t="str">
        <f t="shared" si="17"/>
        <v/>
      </c>
      <c r="I33" s="7" t="str">
        <f t="shared" si="17"/>
        <v/>
      </c>
      <c r="J33" s="7" t="str">
        <f t="shared" si="17"/>
        <v/>
      </c>
      <c r="K33" s="7" t="str">
        <f t="shared" si="17"/>
        <v/>
      </c>
      <c r="L33" s="7" t="str">
        <f t="shared" si="17"/>
        <v/>
      </c>
      <c r="M33" s="7" t="str">
        <f t="shared" si="17"/>
        <v/>
      </c>
      <c r="N33" s="7" t="str">
        <f t="shared" si="17"/>
        <v/>
      </c>
      <c r="O33" s="7" t="str">
        <f t="shared" si="17"/>
        <v/>
      </c>
      <c r="P33" s="7" t="str">
        <f t="shared" si="17"/>
        <v/>
      </c>
      <c r="Q33" s="7" t="str">
        <f t="shared" si="17"/>
        <v/>
      </c>
      <c r="R33" s="7" t="str">
        <f t="shared" si="17"/>
        <v/>
      </c>
      <c r="S33" s="7" t="str">
        <f t="shared" si="17"/>
        <v/>
      </c>
      <c r="T33" s="24"/>
    </row>
    <row r="34" spans="1:20" x14ac:dyDescent="0.3">
      <c r="A34" s="8"/>
      <c r="B34" s="3"/>
      <c r="C34" s="41"/>
      <c r="D34" s="4"/>
      <c r="E34" s="5"/>
      <c r="F34" s="6"/>
      <c r="G34" s="47"/>
      <c r="H34" s="7" t="str">
        <f t="shared" ref="H34:S43" si="18">IF(OR(certweight="",certdate=""),"",IF(certdate&gt;VLOOKUP(H$2,seasondates,3,FALSE),"No Cert",IF(MAX(certclass+IF(weeknumber&lt;allowancestart,0,allowance),VLOOKUP(certweight*(1-maxloss)^MAX(0,ROUNDUP((VLOOKUP(weeknumber,seasondates,2,FALSE)-$E34)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34" s="7" t="str">
        <f t="shared" si="18"/>
        <v/>
      </c>
      <c r="J34" s="7" t="str">
        <f t="shared" si="18"/>
        <v/>
      </c>
      <c r="K34" s="7" t="str">
        <f t="shared" si="18"/>
        <v/>
      </c>
      <c r="L34" s="7" t="str">
        <f t="shared" si="18"/>
        <v/>
      </c>
      <c r="M34" s="7" t="str">
        <f t="shared" si="18"/>
        <v/>
      </c>
      <c r="N34" s="7" t="str">
        <f t="shared" si="18"/>
        <v/>
      </c>
      <c r="O34" s="7" t="str">
        <f t="shared" si="18"/>
        <v/>
      </c>
      <c r="P34" s="7" t="str">
        <f t="shared" si="18"/>
        <v/>
      </c>
      <c r="Q34" s="7" t="str">
        <f t="shared" si="18"/>
        <v/>
      </c>
      <c r="R34" s="7" t="str">
        <f t="shared" si="18"/>
        <v/>
      </c>
      <c r="S34" s="7" t="str">
        <f t="shared" si="18"/>
        <v/>
      </c>
      <c r="T34" s="24"/>
    </row>
    <row r="35" spans="1:20" x14ac:dyDescent="0.3">
      <c r="A35" s="8"/>
      <c r="B35" s="3"/>
      <c r="C35" s="41"/>
      <c r="D35" s="4"/>
      <c r="E35" s="5"/>
      <c r="F35" s="6"/>
      <c r="G35" s="47"/>
      <c r="H35" s="7" t="str">
        <f t="shared" si="18"/>
        <v/>
      </c>
      <c r="I35" s="7" t="str">
        <f t="shared" si="18"/>
        <v/>
      </c>
      <c r="J35" s="7" t="str">
        <f t="shared" si="18"/>
        <v/>
      </c>
      <c r="K35" s="7" t="str">
        <f t="shared" si="18"/>
        <v/>
      </c>
      <c r="L35" s="7" t="str">
        <f t="shared" si="18"/>
        <v/>
      </c>
      <c r="M35" s="7" t="str">
        <f t="shared" si="18"/>
        <v/>
      </c>
      <c r="N35" s="7" t="str">
        <f t="shared" si="18"/>
        <v/>
      </c>
      <c r="O35" s="7" t="str">
        <f t="shared" si="18"/>
        <v/>
      </c>
      <c r="P35" s="7" t="str">
        <f t="shared" si="18"/>
        <v/>
      </c>
      <c r="Q35" s="7" t="str">
        <f t="shared" si="18"/>
        <v/>
      </c>
      <c r="R35" s="7" t="str">
        <f t="shared" si="18"/>
        <v/>
      </c>
      <c r="S35" s="7" t="str">
        <f t="shared" si="18"/>
        <v/>
      </c>
      <c r="T35" s="24"/>
    </row>
    <row r="36" spans="1:20" x14ac:dyDescent="0.3">
      <c r="A36" s="8"/>
      <c r="B36" s="3"/>
      <c r="C36" s="41"/>
      <c r="D36" s="4"/>
      <c r="E36" s="5"/>
      <c r="F36" s="6"/>
      <c r="G36" s="47"/>
      <c r="H36" s="7" t="str">
        <f t="shared" si="18"/>
        <v/>
      </c>
      <c r="I36" s="7" t="str">
        <f t="shared" si="18"/>
        <v/>
      </c>
      <c r="J36" s="7" t="str">
        <f t="shared" si="18"/>
        <v/>
      </c>
      <c r="K36" s="7" t="str">
        <f t="shared" si="18"/>
        <v/>
      </c>
      <c r="L36" s="7" t="str">
        <f t="shared" si="18"/>
        <v/>
      </c>
      <c r="M36" s="7" t="str">
        <f t="shared" si="18"/>
        <v/>
      </c>
      <c r="N36" s="7" t="str">
        <f t="shared" si="18"/>
        <v/>
      </c>
      <c r="O36" s="7" t="str">
        <f t="shared" si="18"/>
        <v/>
      </c>
      <c r="P36" s="7" t="str">
        <f t="shared" si="18"/>
        <v/>
      </c>
      <c r="Q36" s="7" t="str">
        <f t="shared" si="18"/>
        <v/>
      </c>
      <c r="R36" s="7" t="str">
        <f t="shared" si="18"/>
        <v/>
      </c>
      <c r="S36" s="7" t="str">
        <f t="shared" si="18"/>
        <v/>
      </c>
      <c r="T36" s="24"/>
    </row>
    <row r="37" spans="1:20" x14ac:dyDescent="0.3">
      <c r="A37" s="8"/>
      <c r="B37" s="3"/>
      <c r="C37" s="41"/>
      <c r="D37" s="4"/>
      <c r="E37" s="5"/>
      <c r="F37" s="6"/>
      <c r="G37" s="47"/>
      <c r="H37" s="7" t="str">
        <f t="shared" si="18"/>
        <v/>
      </c>
      <c r="I37" s="7" t="str">
        <f t="shared" si="18"/>
        <v/>
      </c>
      <c r="J37" s="7" t="str">
        <f t="shared" si="18"/>
        <v/>
      </c>
      <c r="K37" s="7" t="str">
        <f t="shared" si="18"/>
        <v/>
      </c>
      <c r="L37" s="7" t="str">
        <f t="shared" si="18"/>
        <v/>
      </c>
      <c r="M37" s="7" t="str">
        <f t="shared" si="18"/>
        <v/>
      </c>
      <c r="N37" s="7" t="str">
        <f t="shared" si="18"/>
        <v/>
      </c>
      <c r="O37" s="7" t="str">
        <f t="shared" si="18"/>
        <v/>
      </c>
      <c r="P37" s="7" t="str">
        <f t="shared" si="18"/>
        <v/>
      </c>
      <c r="Q37" s="7" t="str">
        <f t="shared" si="18"/>
        <v/>
      </c>
      <c r="R37" s="7" t="str">
        <f t="shared" si="18"/>
        <v/>
      </c>
      <c r="S37" s="7" t="str">
        <f t="shared" si="18"/>
        <v/>
      </c>
      <c r="T37" s="24"/>
    </row>
    <row r="38" spans="1:20" x14ac:dyDescent="0.3">
      <c r="A38" s="9"/>
      <c r="B38" s="10"/>
      <c r="C38" s="42"/>
      <c r="D38" s="4"/>
      <c r="E38" s="5"/>
      <c r="F38" s="6"/>
      <c r="G38" s="47"/>
      <c r="H38" s="7" t="str">
        <f t="shared" si="18"/>
        <v/>
      </c>
      <c r="I38" s="7" t="str">
        <f t="shared" si="18"/>
        <v/>
      </c>
      <c r="J38" s="7" t="str">
        <f t="shared" si="18"/>
        <v/>
      </c>
      <c r="K38" s="7" t="str">
        <f t="shared" si="18"/>
        <v/>
      </c>
      <c r="L38" s="7" t="str">
        <f t="shared" si="18"/>
        <v/>
      </c>
      <c r="M38" s="7" t="str">
        <f t="shared" si="18"/>
        <v/>
      </c>
      <c r="N38" s="7" t="str">
        <f t="shared" si="18"/>
        <v/>
      </c>
      <c r="O38" s="7" t="str">
        <f t="shared" si="18"/>
        <v/>
      </c>
      <c r="P38" s="7" t="str">
        <f t="shared" si="18"/>
        <v/>
      </c>
      <c r="Q38" s="7" t="str">
        <f t="shared" si="18"/>
        <v/>
      </c>
      <c r="R38" s="7" t="str">
        <f t="shared" si="18"/>
        <v/>
      </c>
      <c r="S38" s="7" t="str">
        <f t="shared" si="18"/>
        <v/>
      </c>
      <c r="T38" s="24"/>
    </row>
    <row r="39" spans="1:20" x14ac:dyDescent="0.3">
      <c r="A39" s="11"/>
      <c r="B39" s="11"/>
      <c r="C39" s="43"/>
      <c r="D39" s="4"/>
      <c r="E39" s="5"/>
      <c r="F39" s="6"/>
      <c r="G39" s="47"/>
      <c r="H39" s="7" t="str">
        <f t="shared" si="18"/>
        <v/>
      </c>
      <c r="I39" s="7" t="str">
        <f t="shared" si="18"/>
        <v/>
      </c>
      <c r="J39" s="7" t="str">
        <f t="shared" si="18"/>
        <v/>
      </c>
      <c r="K39" s="7" t="str">
        <f t="shared" si="18"/>
        <v/>
      </c>
      <c r="L39" s="7" t="str">
        <f t="shared" si="18"/>
        <v/>
      </c>
      <c r="M39" s="7" t="str">
        <f t="shared" si="18"/>
        <v/>
      </c>
      <c r="N39" s="7" t="str">
        <f t="shared" si="18"/>
        <v/>
      </c>
      <c r="O39" s="7" t="str">
        <f t="shared" si="18"/>
        <v/>
      </c>
      <c r="P39" s="7" t="str">
        <f t="shared" si="18"/>
        <v/>
      </c>
      <c r="Q39" s="7" t="str">
        <f t="shared" si="18"/>
        <v/>
      </c>
      <c r="R39" s="7" t="str">
        <f t="shared" si="18"/>
        <v/>
      </c>
      <c r="S39" s="7" t="str">
        <f t="shared" si="18"/>
        <v/>
      </c>
      <c r="T39" s="24"/>
    </row>
    <row r="40" spans="1:20" x14ac:dyDescent="0.3">
      <c r="A40" s="3"/>
      <c r="B40" s="3"/>
      <c r="C40" s="41"/>
      <c r="D40" s="4"/>
      <c r="E40" s="5"/>
      <c r="F40" s="6"/>
      <c r="G40" s="47"/>
      <c r="H40" s="7" t="str">
        <f t="shared" si="18"/>
        <v/>
      </c>
      <c r="I40" s="7" t="str">
        <f t="shared" si="18"/>
        <v/>
      </c>
      <c r="J40" s="7" t="str">
        <f t="shared" si="18"/>
        <v/>
      </c>
      <c r="K40" s="7" t="str">
        <f t="shared" si="18"/>
        <v/>
      </c>
      <c r="L40" s="7" t="str">
        <f t="shared" si="18"/>
        <v/>
      </c>
      <c r="M40" s="7" t="str">
        <f t="shared" si="18"/>
        <v/>
      </c>
      <c r="N40" s="7" t="str">
        <f t="shared" si="18"/>
        <v/>
      </c>
      <c r="O40" s="7" t="str">
        <f t="shared" si="18"/>
        <v/>
      </c>
      <c r="P40" s="7" t="str">
        <f t="shared" si="18"/>
        <v/>
      </c>
      <c r="Q40" s="7" t="str">
        <f t="shared" si="18"/>
        <v/>
      </c>
      <c r="R40" s="7" t="str">
        <f t="shared" si="18"/>
        <v/>
      </c>
      <c r="S40" s="7" t="str">
        <f t="shared" si="18"/>
        <v/>
      </c>
      <c r="T40" s="26"/>
    </row>
    <row r="41" spans="1:20" x14ac:dyDescent="0.3">
      <c r="A41" s="3"/>
      <c r="B41" s="3"/>
      <c r="C41" s="41"/>
      <c r="D41" s="4"/>
      <c r="E41" s="5"/>
      <c r="F41" s="6"/>
      <c r="G41" s="47"/>
      <c r="H41" s="7" t="str">
        <f t="shared" si="18"/>
        <v/>
      </c>
      <c r="I41" s="7" t="str">
        <f t="shared" si="18"/>
        <v/>
      </c>
      <c r="J41" s="7" t="str">
        <f t="shared" si="18"/>
        <v/>
      </c>
      <c r="K41" s="7" t="str">
        <f t="shared" si="18"/>
        <v/>
      </c>
      <c r="L41" s="7" t="str">
        <f t="shared" si="18"/>
        <v/>
      </c>
      <c r="M41" s="7" t="str">
        <f t="shared" si="18"/>
        <v/>
      </c>
      <c r="N41" s="7" t="str">
        <f t="shared" si="18"/>
        <v/>
      </c>
      <c r="O41" s="7" t="str">
        <f t="shared" si="18"/>
        <v/>
      </c>
      <c r="P41" s="7" t="str">
        <f t="shared" si="18"/>
        <v/>
      </c>
      <c r="Q41" s="7" t="str">
        <f t="shared" si="18"/>
        <v/>
      </c>
      <c r="R41" s="7" t="str">
        <f t="shared" si="18"/>
        <v/>
      </c>
      <c r="S41" s="7" t="str">
        <f t="shared" si="18"/>
        <v/>
      </c>
      <c r="T41" s="26"/>
    </row>
    <row r="42" spans="1:20" x14ac:dyDescent="0.3">
      <c r="A42" s="3"/>
      <c r="B42" s="3"/>
      <c r="C42" s="41"/>
      <c r="D42" s="4"/>
      <c r="E42" s="5"/>
      <c r="F42" s="6"/>
      <c r="G42" s="47"/>
      <c r="H42" s="7" t="str">
        <f t="shared" si="18"/>
        <v/>
      </c>
      <c r="I42" s="7" t="str">
        <f t="shared" si="18"/>
        <v/>
      </c>
      <c r="J42" s="7" t="str">
        <f t="shared" si="18"/>
        <v/>
      </c>
      <c r="K42" s="7" t="str">
        <f t="shared" si="18"/>
        <v/>
      </c>
      <c r="L42" s="7" t="str">
        <f t="shared" si="18"/>
        <v/>
      </c>
      <c r="M42" s="7" t="str">
        <f t="shared" si="18"/>
        <v/>
      </c>
      <c r="N42" s="7" t="str">
        <f t="shared" si="18"/>
        <v/>
      </c>
      <c r="O42" s="7" t="str">
        <f t="shared" si="18"/>
        <v/>
      </c>
      <c r="P42" s="7" t="str">
        <f t="shared" si="18"/>
        <v/>
      </c>
      <c r="Q42" s="7" t="str">
        <f t="shared" si="18"/>
        <v/>
      </c>
      <c r="R42" s="7" t="str">
        <f t="shared" si="18"/>
        <v/>
      </c>
      <c r="S42" s="7" t="str">
        <f t="shared" si="18"/>
        <v/>
      </c>
      <c r="T42" s="26"/>
    </row>
    <row r="43" spans="1:20" x14ac:dyDescent="0.3">
      <c r="A43" s="3"/>
      <c r="B43" s="3"/>
      <c r="C43" s="41"/>
      <c r="D43" s="4"/>
      <c r="E43" s="5"/>
      <c r="F43" s="6"/>
      <c r="G43" s="47"/>
      <c r="H43" s="7" t="str">
        <f t="shared" si="18"/>
        <v/>
      </c>
      <c r="I43" s="7" t="str">
        <f t="shared" si="18"/>
        <v/>
      </c>
      <c r="J43" s="7" t="str">
        <f t="shared" si="18"/>
        <v/>
      </c>
      <c r="K43" s="7" t="str">
        <f t="shared" si="18"/>
        <v/>
      </c>
      <c r="L43" s="7" t="str">
        <f t="shared" si="18"/>
        <v/>
      </c>
      <c r="M43" s="7" t="str">
        <f t="shared" si="18"/>
        <v/>
      </c>
      <c r="N43" s="7" t="str">
        <f t="shared" si="18"/>
        <v/>
      </c>
      <c r="O43" s="7" t="str">
        <f t="shared" si="18"/>
        <v/>
      </c>
      <c r="P43" s="7" t="str">
        <f t="shared" si="18"/>
        <v/>
      </c>
      <c r="Q43" s="7" t="str">
        <f t="shared" si="18"/>
        <v/>
      </c>
      <c r="R43" s="7" t="str">
        <f t="shared" si="18"/>
        <v/>
      </c>
      <c r="S43" s="7" t="str">
        <f t="shared" si="18"/>
        <v/>
      </c>
      <c r="T43" s="26"/>
    </row>
    <row r="44" spans="1:20" x14ac:dyDescent="0.3">
      <c r="A44" s="3"/>
      <c r="B44" s="3"/>
      <c r="C44" s="41"/>
      <c r="D44" s="4"/>
      <c r="E44" s="5"/>
      <c r="F44" s="6"/>
      <c r="G44" s="47"/>
      <c r="H44" s="7" t="str">
        <f t="shared" ref="H44:S53" si="19">IF(OR(certweight="",certdate=""),"",IF(certdate&gt;VLOOKUP(H$2,seasondates,3,FALSE),"No Cert",IF(MAX(certclass+IF(weeknumber&lt;allowancestart,0,allowance),VLOOKUP(certweight*(1-maxloss)^MAX(0,ROUNDUP((VLOOKUP(weeknumber,seasondates,2,FALSE)-$E44)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44" s="7" t="str">
        <f t="shared" si="19"/>
        <v/>
      </c>
      <c r="J44" s="7" t="str">
        <f t="shared" si="19"/>
        <v/>
      </c>
      <c r="K44" s="7" t="str">
        <f t="shared" si="19"/>
        <v/>
      </c>
      <c r="L44" s="7" t="str">
        <f t="shared" si="19"/>
        <v/>
      </c>
      <c r="M44" s="7" t="str">
        <f t="shared" si="19"/>
        <v/>
      </c>
      <c r="N44" s="7" t="str">
        <f t="shared" si="19"/>
        <v/>
      </c>
      <c r="O44" s="7" t="str">
        <f t="shared" si="19"/>
        <v/>
      </c>
      <c r="P44" s="7" t="str">
        <f t="shared" si="19"/>
        <v/>
      </c>
      <c r="Q44" s="7" t="str">
        <f t="shared" si="19"/>
        <v/>
      </c>
      <c r="R44" s="7" t="str">
        <f t="shared" si="19"/>
        <v/>
      </c>
      <c r="S44" s="7" t="str">
        <f t="shared" si="19"/>
        <v/>
      </c>
      <c r="T44" s="26"/>
    </row>
    <row r="45" spans="1:20" x14ac:dyDescent="0.3">
      <c r="A45" s="3"/>
      <c r="B45" s="3"/>
      <c r="C45" s="41"/>
      <c r="D45" s="4"/>
      <c r="E45" s="5"/>
      <c r="F45" s="6"/>
      <c r="G45" s="47"/>
      <c r="H45" s="7" t="str">
        <f t="shared" si="19"/>
        <v/>
      </c>
      <c r="I45" s="7" t="str">
        <f t="shared" si="19"/>
        <v/>
      </c>
      <c r="J45" s="7" t="str">
        <f t="shared" si="19"/>
        <v/>
      </c>
      <c r="K45" s="7" t="str">
        <f t="shared" si="19"/>
        <v/>
      </c>
      <c r="L45" s="7" t="str">
        <f t="shared" si="19"/>
        <v/>
      </c>
      <c r="M45" s="7" t="str">
        <f t="shared" si="19"/>
        <v/>
      </c>
      <c r="N45" s="7" t="str">
        <f t="shared" si="19"/>
        <v/>
      </c>
      <c r="O45" s="7" t="str">
        <f t="shared" si="19"/>
        <v/>
      </c>
      <c r="P45" s="7" t="str">
        <f t="shared" si="19"/>
        <v/>
      </c>
      <c r="Q45" s="7" t="str">
        <f t="shared" si="19"/>
        <v/>
      </c>
      <c r="R45" s="7" t="str">
        <f t="shared" si="19"/>
        <v/>
      </c>
      <c r="S45" s="7" t="str">
        <f t="shared" si="19"/>
        <v/>
      </c>
      <c r="T45" s="26"/>
    </row>
    <row r="46" spans="1:20" x14ac:dyDescent="0.3">
      <c r="A46" s="3"/>
      <c r="B46" s="3"/>
      <c r="C46" s="41"/>
      <c r="D46" s="4"/>
      <c r="E46" s="5"/>
      <c r="F46" s="6"/>
      <c r="G46" s="47"/>
      <c r="H46" s="7" t="str">
        <f t="shared" si="19"/>
        <v/>
      </c>
      <c r="I46" s="7" t="str">
        <f t="shared" si="19"/>
        <v/>
      </c>
      <c r="J46" s="7" t="str">
        <f t="shared" si="19"/>
        <v/>
      </c>
      <c r="K46" s="7" t="str">
        <f t="shared" si="19"/>
        <v/>
      </c>
      <c r="L46" s="7" t="str">
        <f t="shared" si="19"/>
        <v/>
      </c>
      <c r="M46" s="7" t="str">
        <f t="shared" si="19"/>
        <v/>
      </c>
      <c r="N46" s="7" t="str">
        <f t="shared" si="19"/>
        <v/>
      </c>
      <c r="O46" s="7" t="str">
        <f t="shared" si="19"/>
        <v/>
      </c>
      <c r="P46" s="7" t="str">
        <f t="shared" si="19"/>
        <v/>
      </c>
      <c r="Q46" s="7" t="str">
        <f t="shared" si="19"/>
        <v/>
      </c>
      <c r="R46" s="7" t="str">
        <f t="shared" si="19"/>
        <v/>
      </c>
      <c r="S46" s="7" t="str">
        <f t="shared" si="19"/>
        <v/>
      </c>
      <c r="T46" s="26"/>
    </row>
    <row r="47" spans="1:20" x14ac:dyDescent="0.3">
      <c r="A47" s="3"/>
      <c r="B47" s="3"/>
      <c r="C47" s="41"/>
      <c r="D47" s="4"/>
      <c r="E47" s="5"/>
      <c r="F47" s="6"/>
      <c r="G47" s="47"/>
      <c r="H47" s="7" t="str">
        <f t="shared" si="19"/>
        <v/>
      </c>
      <c r="I47" s="7" t="str">
        <f t="shared" si="19"/>
        <v/>
      </c>
      <c r="J47" s="7" t="str">
        <f t="shared" si="19"/>
        <v/>
      </c>
      <c r="K47" s="7" t="str">
        <f t="shared" si="19"/>
        <v/>
      </c>
      <c r="L47" s="7" t="str">
        <f t="shared" si="19"/>
        <v/>
      </c>
      <c r="M47" s="7" t="str">
        <f t="shared" si="19"/>
        <v/>
      </c>
      <c r="N47" s="7" t="str">
        <f t="shared" si="19"/>
        <v/>
      </c>
      <c r="O47" s="7" t="str">
        <f t="shared" si="19"/>
        <v/>
      </c>
      <c r="P47" s="7" t="str">
        <f t="shared" si="19"/>
        <v/>
      </c>
      <c r="Q47" s="7" t="str">
        <f t="shared" si="19"/>
        <v/>
      </c>
      <c r="R47" s="7" t="str">
        <f t="shared" si="19"/>
        <v/>
      </c>
      <c r="S47" s="7" t="str">
        <f t="shared" si="19"/>
        <v/>
      </c>
      <c r="T47" s="26"/>
    </row>
    <row r="48" spans="1:20" x14ac:dyDescent="0.3">
      <c r="A48" s="3"/>
      <c r="B48" s="3"/>
      <c r="C48" s="41"/>
      <c r="D48" s="4"/>
      <c r="E48" s="5"/>
      <c r="F48" s="6"/>
      <c r="G48" s="47"/>
      <c r="H48" s="7" t="str">
        <f t="shared" si="19"/>
        <v/>
      </c>
      <c r="I48" s="7" t="str">
        <f t="shared" si="19"/>
        <v/>
      </c>
      <c r="J48" s="7" t="str">
        <f t="shared" si="19"/>
        <v/>
      </c>
      <c r="K48" s="7" t="str">
        <f t="shared" si="19"/>
        <v/>
      </c>
      <c r="L48" s="7" t="str">
        <f t="shared" si="19"/>
        <v/>
      </c>
      <c r="M48" s="7" t="str">
        <f t="shared" si="19"/>
        <v/>
      </c>
      <c r="N48" s="7" t="str">
        <f t="shared" si="19"/>
        <v/>
      </c>
      <c r="O48" s="7" t="str">
        <f t="shared" si="19"/>
        <v/>
      </c>
      <c r="P48" s="7" t="str">
        <f t="shared" si="19"/>
        <v/>
      </c>
      <c r="Q48" s="7" t="str">
        <f t="shared" si="19"/>
        <v/>
      </c>
      <c r="R48" s="7" t="str">
        <f t="shared" si="19"/>
        <v/>
      </c>
      <c r="S48" s="7" t="str">
        <f t="shared" si="19"/>
        <v/>
      </c>
      <c r="T48" s="26"/>
    </row>
    <row r="49" spans="1:20" x14ac:dyDescent="0.3">
      <c r="A49" s="3"/>
      <c r="B49" s="3"/>
      <c r="C49" s="41"/>
      <c r="D49" s="4"/>
      <c r="E49" s="5"/>
      <c r="F49" s="6"/>
      <c r="G49" s="47"/>
      <c r="H49" s="7" t="str">
        <f t="shared" si="19"/>
        <v/>
      </c>
      <c r="I49" s="7" t="str">
        <f t="shared" si="19"/>
        <v/>
      </c>
      <c r="J49" s="7" t="str">
        <f t="shared" si="19"/>
        <v/>
      </c>
      <c r="K49" s="7" t="str">
        <f t="shared" si="19"/>
        <v/>
      </c>
      <c r="L49" s="7" t="str">
        <f t="shared" si="19"/>
        <v/>
      </c>
      <c r="M49" s="7" t="str">
        <f t="shared" si="19"/>
        <v/>
      </c>
      <c r="N49" s="7" t="str">
        <f t="shared" si="19"/>
        <v/>
      </c>
      <c r="O49" s="7" t="str">
        <f t="shared" si="19"/>
        <v/>
      </c>
      <c r="P49" s="7" t="str">
        <f t="shared" si="19"/>
        <v/>
      </c>
      <c r="Q49" s="7" t="str">
        <f t="shared" si="19"/>
        <v/>
      </c>
      <c r="R49" s="7" t="str">
        <f t="shared" si="19"/>
        <v/>
      </c>
      <c r="S49" s="7" t="str">
        <f t="shared" si="19"/>
        <v/>
      </c>
      <c r="T49" s="26"/>
    </row>
    <row r="50" spans="1:20" x14ac:dyDescent="0.3">
      <c r="A50" s="3"/>
      <c r="B50" s="3"/>
      <c r="C50" s="41"/>
      <c r="D50" s="4"/>
      <c r="E50" s="5"/>
      <c r="F50" s="6"/>
      <c r="G50" s="47"/>
      <c r="H50" s="7" t="str">
        <f t="shared" si="19"/>
        <v/>
      </c>
      <c r="I50" s="7" t="str">
        <f t="shared" si="19"/>
        <v/>
      </c>
      <c r="J50" s="7" t="str">
        <f t="shared" si="19"/>
        <v/>
      </c>
      <c r="K50" s="7" t="str">
        <f t="shared" si="19"/>
        <v/>
      </c>
      <c r="L50" s="7" t="str">
        <f t="shared" si="19"/>
        <v/>
      </c>
      <c r="M50" s="7" t="str">
        <f t="shared" si="19"/>
        <v/>
      </c>
      <c r="N50" s="7" t="str">
        <f t="shared" si="19"/>
        <v/>
      </c>
      <c r="O50" s="7" t="str">
        <f t="shared" si="19"/>
        <v/>
      </c>
      <c r="P50" s="7" t="str">
        <f t="shared" si="19"/>
        <v/>
      </c>
      <c r="Q50" s="7" t="str">
        <f t="shared" si="19"/>
        <v/>
      </c>
      <c r="R50" s="7" t="str">
        <f t="shared" si="19"/>
        <v/>
      </c>
      <c r="S50" s="7" t="str">
        <f t="shared" si="19"/>
        <v/>
      </c>
      <c r="T50" s="26"/>
    </row>
    <row r="51" spans="1:20" x14ac:dyDescent="0.3">
      <c r="A51" s="3"/>
      <c r="B51" s="3"/>
      <c r="C51" s="41"/>
      <c r="D51" s="4"/>
      <c r="E51" s="5"/>
      <c r="F51" s="6"/>
      <c r="G51" s="47"/>
      <c r="H51" s="7" t="str">
        <f t="shared" si="19"/>
        <v/>
      </c>
      <c r="I51" s="7" t="str">
        <f t="shared" si="19"/>
        <v/>
      </c>
      <c r="J51" s="7" t="str">
        <f t="shared" si="19"/>
        <v/>
      </c>
      <c r="K51" s="7" t="str">
        <f t="shared" si="19"/>
        <v/>
      </c>
      <c r="L51" s="7" t="str">
        <f t="shared" si="19"/>
        <v/>
      </c>
      <c r="M51" s="7" t="str">
        <f t="shared" si="19"/>
        <v/>
      </c>
      <c r="N51" s="7" t="str">
        <f t="shared" si="19"/>
        <v/>
      </c>
      <c r="O51" s="7" t="str">
        <f t="shared" si="19"/>
        <v/>
      </c>
      <c r="P51" s="7" t="str">
        <f t="shared" si="19"/>
        <v/>
      </c>
      <c r="Q51" s="7" t="str">
        <f t="shared" si="19"/>
        <v/>
      </c>
      <c r="R51" s="7" t="str">
        <f t="shared" si="19"/>
        <v/>
      </c>
      <c r="S51" s="7" t="str">
        <f t="shared" si="19"/>
        <v/>
      </c>
      <c r="T51" s="26"/>
    </row>
    <row r="52" spans="1:20" x14ac:dyDescent="0.3">
      <c r="A52" s="3"/>
      <c r="B52" s="3"/>
      <c r="C52" s="41"/>
      <c r="D52" s="4"/>
      <c r="E52" s="5"/>
      <c r="F52" s="6"/>
      <c r="G52" s="47"/>
      <c r="H52" s="7" t="str">
        <f t="shared" si="19"/>
        <v/>
      </c>
      <c r="I52" s="7" t="str">
        <f t="shared" si="19"/>
        <v/>
      </c>
      <c r="J52" s="7" t="str">
        <f t="shared" si="19"/>
        <v/>
      </c>
      <c r="K52" s="7" t="str">
        <f t="shared" si="19"/>
        <v/>
      </c>
      <c r="L52" s="7" t="str">
        <f t="shared" si="19"/>
        <v/>
      </c>
      <c r="M52" s="7" t="str">
        <f t="shared" si="19"/>
        <v/>
      </c>
      <c r="N52" s="7" t="str">
        <f t="shared" si="19"/>
        <v/>
      </c>
      <c r="O52" s="7" t="str">
        <f t="shared" si="19"/>
        <v/>
      </c>
      <c r="P52" s="7" t="str">
        <f t="shared" si="19"/>
        <v/>
      </c>
      <c r="Q52" s="7" t="str">
        <f t="shared" si="19"/>
        <v/>
      </c>
      <c r="R52" s="7" t="str">
        <f t="shared" si="19"/>
        <v/>
      </c>
      <c r="S52" s="7" t="str">
        <f t="shared" si="19"/>
        <v/>
      </c>
      <c r="T52" s="26"/>
    </row>
    <row r="53" spans="1:20" x14ac:dyDescent="0.3">
      <c r="A53" s="3"/>
      <c r="B53" s="3"/>
      <c r="C53" s="41"/>
      <c r="D53" s="4"/>
      <c r="E53" s="5"/>
      <c r="F53" s="6"/>
      <c r="G53" s="47"/>
      <c r="H53" s="7" t="str">
        <f t="shared" si="19"/>
        <v/>
      </c>
      <c r="I53" s="7" t="str">
        <f t="shared" si="19"/>
        <v/>
      </c>
      <c r="J53" s="7" t="str">
        <f t="shared" si="19"/>
        <v/>
      </c>
      <c r="K53" s="7" t="str">
        <f t="shared" si="19"/>
        <v/>
      </c>
      <c r="L53" s="7" t="str">
        <f t="shared" si="19"/>
        <v/>
      </c>
      <c r="M53" s="7" t="str">
        <f t="shared" si="19"/>
        <v/>
      </c>
      <c r="N53" s="7" t="str">
        <f t="shared" si="19"/>
        <v/>
      </c>
      <c r="O53" s="7" t="str">
        <f t="shared" si="19"/>
        <v/>
      </c>
      <c r="P53" s="7" t="str">
        <f t="shared" si="19"/>
        <v/>
      </c>
      <c r="Q53" s="7" t="str">
        <f t="shared" si="19"/>
        <v/>
      </c>
      <c r="R53" s="7" t="str">
        <f t="shared" si="19"/>
        <v/>
      </c>
      <c r="S53" s="7" t="str">
        <f t="shared" si="19"/>
        <v/>
      </c>
      <c r="T53" s="26"/>
    </row>
    <row r="54" spans="1:20" x14ac:dyDescent="0.3">
      <c r="A54" s="3"/>
      <c r="B54" s="3"/>
      <c r="C54" s="41"/>
      <c r="D54" s="4"/>
      <c r="E54" s="5"/>
      <c r="F54" s="6"/>
      <c r="G54" s="47"/>
      <c r="H54" s="7" t="str">
        <f t="shared" ref="H54:S63" si="20">IF(OR(certweight="",certdate=""),"",IF(certdate&gt;VLOOKUP(H$2,seasondates,3,FALSE),"No Cert",IF(MAX(certclass+IF(weeknumber&lt;allowancestart,0,allowance),VLOOKUP(certweight*(1-maxloss)^MAX(0,ROUNDUP((VLOOKUP(weeknumber,seasondates,2,FALSE)-$E54)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54" s="7" t="str">
        <f t="shared" si="20"/>
        <v/>
      </c>
      <c r="J54" s="7" t="str">
        <f t="shared" si="20"/>
        <v/>
      </c>
      <c r="K54" s="7" t="str">
        <f t="shared" si="20"/>
        <v/>
      </c>
      <c r="L54" s="7" t="str">
        <f t="shared" si="20"/>
        <v/>
      </c>
      <c r="M54" s="7" t="str">
        <f t="shared" si="20"/>
        <v/>
      </c>
      <c r="N54" s="7" t="str">
        <f t="shared" si="20"/>
        <v/>
      </c>
      <c r="O54" s="7" t="str">
        <f t="shared" si="20"/>
        <v/>
      </c>
      <c r="P54" s="7" t="str">
        <f t="shared" si="20"/>
        <v/>
      </c>
      <c r="Q54" s="7" t="str">
        <f t="shared" si="20"/>
        <v/>
      </c>
      <c r="R54" s="7" t="str">
        <f t="shared" si="20"/>
        <v/>
      </c>
      <c r="S54" s="7" t="str">
        <f t="shared" si="20"/>
        <v/>
      </c>
      <c r="T54" s="26"/>
    </row>
    <row r="55" spans="1:20" x14ac:dyDescent="0.3">
      <c r="A55" s="3"/>
      <c r="B55" s="3"/>
      <c r="C55" s="41"/>
      <c r="D55" s="4"/>
      <c r="E55" s="5"/>
      <c r="F55" s="6"/>
      <c r="G55" s="47"/>
      <c r="H55" s="7" t="str">
        <f t="shared" si="20"/>
        <v/>
      </c>
      <c r="I55" s="7" t="str">
        <f t="shared" si="20"/>
        <v/>
      </c>
      <c r="J55" s="7" t="str">
        <f t="shared" si="20"/>
        <v/>
      </c>
      <c r="K55" s="7" t="str">
        <f t="shared" si="20"/>
        <v/>
      </c>
      <c r="L55" s="7" t="str">
        <f t="shared" si="20"/>
        <v/>
      </c>
      <c r="M55" s="7" t="str">
        <f t="shared" si="20"/>
        <v/>
      </c>
      <c r="N55" s="7" t="str">
        <f t="shared" si="20"/>
        <v/>
      </c>
      <c r="O55" s="7" t="str">
        <f t="shared" si="20"/>
        <v/>
      </c>
      <c r="P55" s="7" t="str">
        <f t="shared" si="20"/>
        <v/>
      </c>
      <c r="Q55" s="7" t="str">
        <f t="shared" si="20"/>
        <v/>
      </c>
      <c r="R55" s="7" t="str">
        <f t="shared" si="20"/>
        <v/>
      </c>
      <c r="S55" s="7" t="str">
        <f t="shared" si="20"/>
        <v/>
      </c>
      <c r="T55" s="26"/>
    </row>
    <row r="56" spans="1:20" x14ac:dyDescent="0.3">
      <c r="A56" s="3"/>
      <c r="B56" s="3"/>
      <c r="C56" s="41"/>
      <c r="D56" s="4"/>
      <c r="E56" s="5"/>
      <c r="F56" s="6"/>
      <c r="G56" s="47"/>
      <c r="H56" s="7" t="str">
        <f t="shared" si="20"/>
        <v/>
      </c>
      <c r="I56" s="7" t="str">
        <f t="shared" si="20"/>
        <v/>
      </c>
      <c r="J56" s="7" t="str">
        <f t="shared" si="20"/>
        <v/>
      </c>
      <c r="K56" s="7" t="str">
        <f t="shared" si="20"/>
        <v/>
      </c>
      <c r="L56" s="7" t="str">
        <f t="shared" si="20"/>
        <v/>
      </c>
      <c r="M56" s="7" t="str">
        <f t="shared" si="20"/>
        <v/>
      </c>
      <c r="N56" s="7" t="str">
        <f t="shared" si="20"/>
        <v/>
      </c>
      <c r="O56" s="7" t="str">
        <f t="shared" si="20"/>
        <v/>
      </c>
      <c r="P56" s="7" t="str">
        <f t="shared" si="20"/>
        <v/>
      </c>
      <c r="Q56" s="7" t="str">
        <f t="shared" si="20"/>
        <v/>
      </c>
      <c r="R56" s="7" t="str">
        <f t="shared" si="20"/>
        <v/>
      </c>
      <c r="S56" s="7" t="str">
        <f t="shared" si="20"/>
        <v/>
      </c>
      <c r="T56" s="26"/>
    </row>
    <row r="57" spans="1:20" x14ac:dyDescent="0.3">
      <c r="A57" s="3"/>
      <c r="B57" s="3"/>
      <c r="C57" s="41"/>
      <c r="D57" s="4"/>
      <c r="E57" s="5"/>
      <c r="F57" s="6"/>
      <c r="G57" s="47"/>
      <c r="H57" s="7" t="str">
        <f t="shared" si="20"/>
        <v/>
      </c>
      <c r="I57" s="7" t="str">
        <f t="shared" si="20"/>
        <v/>
      </c>
      <c r="J57" s="7" t="str">
        <f t="shared" si="20"/>
        <v/>
      </c>
      <c r="K57" s="7" t="str">
        <f t="shared" si="20"/>
        <v/>
      </c>
      <c r="L57" s="7" t="str">
        <f t="shared" si="20"/>
        <v/>
      </c>
      <c r="M57" s="7" t="str">
        <f t="shared" si="20"/>
        <v/>
      </c>
      <c r="N57" s="7" t="str">
        <f t="shared" si="20"/>
        <v/>
      </c>
      <c r="O57" s="7" t="str">
        <f t="shared" si="20"/>
        <v/>
      </c>
      <c r="P57" s="7" t="str">
        <f t="shared" si="20"/>
        <v/>
      </c>
      <c r="Q57" s="7" t="str">
        <f t="shared" si="20"/>
        <v/>
      </c>
      <c r="R57" s="7" t="str">
        <f t="shared" si="20"/>
        <v/>
      </c>
      <c r="S57" s="7" t="str">
        <f t="shared" si="20"/>
        <v/>
      </c>
      <c r="T57" s="26"/>
    </row>
    <row r="58" spans="1:20" x14ac:dyDescent="0.3">
      <c r="A58" s="3"/>
      <c r="B58" s="3"/>
      <c r="C58" s="41"/>
      <c r="D58" s="4"/>
      <c r="E58" s="5"/>
      <c r="F58" s="6"/>
      <c r="G58" s="47"/>
      <c r="H58" s="7" t="str">
        <f t="shared" si="20"/>
        <v/>
      </c>
      <c r="I58" s="7" t="str">
        <f t="shared" si="20"/>
        <v/>
      </c>
      <c r="J58" s="7" t="str">
        <f t="shared" si="20"/>
        <v/>
      </c>
      <c r="K58" s="7" t="str">
        <f t="shared" si="20"/>
        <v/>
      </c>
      <c r="L58" s="7" t="str">
        <f t="shared" si="20"/>
        <v/>
      </c>
      <c r="M58" s="7" t="str">
        <f t="shared" si="20"/>
        <v/>
      </c>
      <c r="N58" s="7" t="str">
        <f t="shared" si="20"/>
        <v/>
      </c>
      <c r="O58" s="7" t="str">
        <f t="shared" si="20"/>
        <v/>
      </c>
      <c r="P58" s="7" t="str">
        <f t="shared" si="20"/>
        <v/>
      </c>
      <c r="Q58" s="7" t="str">
        <f t="shared" si="20"/>
        <v/>
      </c>
      <c r="R58" s="7" t="str">
        <f t="shared" si="20"/>
        <v/>
      </c>
      <c r="S58" s="7" t="str">
        <f t="shared" si="20"/>
        <v/>
      </c>
      <c r="T58" s="26"/>
    </row>
    <row r="59" spans="1:20" x14ac:dyDescent="0.3">
      <c r="A59" s="3"/>
      <c r="B59" s="3"/>
      <c r="C59" s="41"/>
      <c r="D59" s="4"/>
      <c r="E59" s="5"/>
      <c r="F59" s="6"/>
      <c r="G59" s="47"/>
      <c r="H59" s="7" t="str">
        <f t="shared" si="20"/>
        <v/>
      </c>
      <c r="I59" s="7" t="str">
        <f t="shared" si="20"/>
        <v/>
      </c>
      <c r="J59" s="7" t="str">
        <f t="shared" si="20"/>
        <v/>
      </c>
      <c r="K59" s="7" t="str">
        <f t="shared" si="20"/>
        <v/>
      </c>
      <c r="L59" s="7" t="str">
        <f t="shared" si="20"/>
        <v/>
      </c>
      <c r="M59" s="7" t="str">
        <f t="shared" si="20"/>
        <v/>
      </c>
      <c r="N59" s="7" t="str">
        <f t="shared" si="20"/>
        <v/>
      </c>
      <c r="O59" s="7" t="str">
        <f t="shared" si="20"/>
        <v/>
      </c>
      <c r="P59" s="7" t="str">
        <f t="shared" si="20"/>
        <v/>
      </c>
      <c r="Q59" s="7" t="str">
        <f t="shared" si="20"/>
        <v/>
      </c>
      <c r="R59" s="7" t="str">
        <f t="shared" si="20"/>
        <v/>
      </c>
      <c r="S59" s="7" t="str">
        <f t="shared" si="20"/>
        <v/>
      </c>
      <c r="T59" s="26"/>
    </row>
    <row r="60" spans="1:20" x14ac:dyDescent="0.3">
      <c r="A60" s="3"/>
      <c r="B60" s="3"/>
      <c r="C60" s="41"/>
      <c r="D60" s="4"/>
      <c r="E60" s="5"/>
      <c r="F60" s="6"/>
      <c r="G60" s="47"/>
      <c r="H60" s="7" t="str">
        <f t="shared" si="20"/>
        <v/>
      </c>
      <c r="I60" s="7" t="str">
        <f t="shared" si="20"/>
        <v/>
      </c>
      <c r="J60" s="7" t="str">
        <f t="shared" si="20"/>
        <v/>
      </c>
      <c r="K60" s="7" t="str">
        <f t="shared" si="20"/>
        <v/>
      </c>
      <c r="L60" s="7" t="str">
        <f t="shared" si="20"/>
        <v/>
      </c>
      <c r="M60" s="7" t="str">
        <f t="shared" si="20"/>
        <v/>
      </c>
      <c r="N60" s="7" t="str">
        <f t="shared" si="20"/>
        <v/>
      </c>
      <c r="O60" s="7" t="str">
        <f t="shared" si="20"/>
        <v/>
      </c>
      <c r="P60" s="7" t="str">
        <f t="shared" si="20"/>
        <v/>
      </c>
      <c r="Q60" s="7" t="str">
        <f t="shared" si="20"/>
        <v/>
      </c>
      <c r="R60" s="7" t="str">
        <f t="shared" si="20"/>
        <v/>
      </c>
      <c r="S60" s="7" t="str">
        <f t="shared" si="20"/>
        <v/>
      </c>
      <c r="T60" s="26"/>
    </row>
    <row r="61" spans="1:20" x14ac:dyDescent="0.3">
      <c r="A61" s="3"/>
      <c r="B61" s="3"/>
      <c r="C61" s="41"/>
      <c r="D61" s="4"/>
      <c r="E61" s="5"/>
      <c r="F61" s="6"/>
      <c r="G61" s="47"/>
      <c r="H61" s="7" t="str">
        <f t="shared" si="20"/>
        <v/>
      </c>
      <c r="I61" s="7" t="str">
        <f t="shared" si="20"/>
        <v/>
      </c>
      <c r="J61" s="7" t="str">
        <f t="shared" si="20"/>
        <v/>
      </c>
      <c r="K61" s="7" t="str">
        <f t="shared" si="20"/>
        <v/>
      </c>
      <c r="L61" s="7" t="str">
        <f t="shared" si="20"/>
        <v/>
      </c>
      <c r="M61" s="7" t="str">
        <f t="shared" si="20"/>
        <v/>
      </c>
      <c r="N61" s="7" t="str">
        <f t="shared" si="20"/>
        <v/>
      </c>
      <c r="O61" s="7" t="str">
        <f t="shared" si="20"/>
        <v/>
      </c>
      <c r="P61" s="7" t="str">
        <f t="shared" si="20"/>
        <v/>
      </c>
      <c r="Q61" s="7" t="str">
        <f t="shared" si="20"/>
        <v/>
      </c>
      <c r="R61" s="7" t="str">
        <f t="shared" si="20"/>
        <v/>
      </c>
      <c r="S61" s="7" t="str">
        <f t="shared" si="20"/>
        <v/>
      </c>
      <c r="T61" s="24"/>
    </row>
    <row r="62" spans="1:20" x14ac:dyDescent="0.3">
      <c r="A62" s="3"/>
      <c r="B62" s="3"/>
      <c r="C62" s="41"/>
      <c r="D62" s="4"/>
      <c r="E62" s="5"/>
      <c r="F62" s="6"/>
      <c r="G62" s="47"/>
      <c r="H62" s="7" t="str">
        <f t="shared" si="20"/>
        <v/>
      </c>
      <c r="I62" s="7" t="str">
        <f t="shared" si="20"/>
        <v/>
      </c>
      <c r="J62" s="7" t="str">
        <f t="shared" si="20"/>
        <v/>
      </c>
      <c r="K62" s="7" t="str">
        <f t="shared" si="20"/>
        <v/>
      </c>
      <c r="L62" s="7" t="str">
        <f t="shared" si="20"/>
        <v/>
      </c>
      <c r="M62" s="7" t="str">
        <f t="shared" si="20"/>
        <v/>
      </c>
      <c r="N62" s="7" t="str">
        <f t="shared" si="20"/>
        <v/>
      </c>
      <c r="O62" s="7" t="str">
        <f t="shared" si="20"/>
        <v/>
      </c>
      <c r="P62" s="7" t="str">
        <f t="shared" si="20"/>
        <v/>
      </c>
      <c r="Q62" s="7" t="str">
        <f t="shared" si="20"/>
        <v/>
      </c>
      <c r="R62" s="7" t="str">
        <f t="shared" si="20"/>
        <v/>
      </c>
      <c r="S62" s="7" t="str">
        <f t="shared" si="20"/>
        <v/>
      </c>
      <c r="T62" s="26"/>
    </row>
    <row r="63" spans="1:20" x14ac:dyDescent="0.3">
      <c r="A63" s="3"/>
      <c r="B63" s="3"/>
      <c r="C63" s="41"/>
      <c r="D63" s="4"/>
      <c r="E63" s="5"/>
      <c r="F63" s="6"/>
      <c r="G63" s="47"/>
      <c r="H63" s="7" t="str">
        <f t="shared" si="20"/>
        <v/>
      </c>
      <c r="I63" s="7" t="str">
        <f t="shared" si="20"/>
        <v/>
      </c>
      <c r="J63" s="7" t="str">
        <f t="shared" si="20"/>
        <v/>
      </c>
      <c r="K63" s="7" t="str">
        <f t="shared" si="20"/>
        <v/>
      </c>
      <c r="L63" s="7" t="str">
        <f t="shared" si="20"/>
        <v/>
      </c>
      <c r="M63" s="7" t="str">
        <f t="shared" si="20"/>
        <v/>
      </c>
      <c r="N63" s="7" t="str">
        <f t="shared" si="20"/>
        <v/>
      </c>
      <c r="O63" s="7" t="str">
        <f t="shared" si="20"/>
        <v/>
      </c>
      <c r="P63" s="7" t="str">
        <f t="shared" si="20"/>
        <v/>
      </c>
      <c r="Q63" s="7" t="str">
        <f t="shared" si="20"/>
        <v/>
      </c>
      <c r="R63" s="7" t="str">
        <f t="shared" si="20"/>
        <v/>
      </c>
      <c r="S63" s="7" t="str">
        <f t="shared" si="20"/>
        <v/>
      </c>
      <c r="T63" s="26"/>
    </row>
    <row r="64" spans="1:20" x14ac:dyDescent="0.3">
      <c r="A64" s="3"/>
      <c r="B64" s="3"/>
      <c r="C64" s="41"/>
      <c r="D64" s="4"/>
      <c r="E64" s="5"/>
      <c r="F64" s="6"/>
      <c r="G64" s="47"/>
      <c r="H64" s="7" t="str">
        <f t="shared" ref="H64:S73" si="21">IF(OR(certweight="",certdate=""),"",IF(certdate&gt;VLOOKUP(H$2,seasondates,3,FALSE),"No Cert",IF(MAX(certclass+IF(weeknumber&lt;allowancestart,0,allowance),VLOOKUP(certweight*(1-maxloss)^MAX(0,ROUNDUP((VLOOKUP(weeknumber,seasondates,2,FALSE)-$E64)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64" s="7" t="str">
        <f t="shared" si="21"/>
        <v/>
      </c>
      <c r="J64" s="7" t="str">
        <f t="shared" si="21"/>
        <v/>
      </c>
      <c r="K64" s="7" t="str">
        <f t="shared" si="21"/>
        <v/>
      </c>
      <c r="L64" s="7" t="str">
        <f t="shared" si="21"/>
        <v/>
      </c>
      <c r="M64" s="7" t="str">
        <f t="shared" si="21"/>
        <v/>
      </c>
      <c r="N64" s="7" t="str">
        <f t="shared" si="21"/>
        <v/>
      </c>
      <c r="O64" s="7" t="str">
        <f t="shared" si="21"/>
        <v/>
      </c>
      <c r="P64" s="7" t="str">
        <f t="shared" si="21"/>
        <v/>
      </c>
      <c r="Q64" s="7" t="str">
        <f t="shared" si="21"/>
        <v/>
      </c>
      <c r="R64" s="7" t="str">
        <f t="shared" si="21"/>
        <v/>
      </c>
      <c r="S64" s="7" t="str">
        <f t="shared" si="21"/>
        <v/>
      </c>
      <c r="T64" s="26"/>
    </row>
    <row r="65" spans="1:20" x14ac:dyDescent="0.3">
      <c r="A65" s="3"/>
      <c r="B65" s="3"/>
      <c r="C65" s="41"/>
      <c r="D65" s="4"/>
      <c r="E65" s="5"/>
      <c r="F65" s="6"/>
      <c r="G65" s="47"/>
      <c r="H65" s="7" t="str">
        <f t="shared" si="21"/>
        <v/>
      </c>
      <c r="I65" s="7" t="str">
        <f t="shared" si="21"/>
        <v/>
      </c>
      <c r="J65" s="7" t="str">
        <f t="shared" si="21"/>
        <v/>
      </c>
      <c r="K65" s="7" t="str">
        <f t="shared" si="21"/>
        <v/>
      </c>
      <c r="L65" s="7" t="str">
        <f t="shared" si="21"/>
        <v/>
      </c>
      <c r="M65" s="7" t="str">
        <f t="shared" si="21"/>
        <v/>
      </c>
      <c r="N65" s="7" t="str">
        <f t="shared" si="21"/>
        <v/>
      </c>
      <c r="O65" s="7" t="str">
        <f t="shared" si="21"/>
        <v/>
      </c>
      <c r="P65" s="7" t="str">
        <f t="shared" si="21"/>
        <v/>
      </c>
      <c r="Q65" s="7" t="str">
        <f t="shared" si="21"/>
        <v/>
      </c>
      <c r="R65" s="7" t="str">
        <f t="shared" si="21"/>
        <v/>
      </c>
      <c r="S65" s="7" t="str">
        <f t="shared" si="21"/>
        <v/>
      </c>
      <c r="T65" s="26"/>
    </row>
    <row r="66" spans="1:20" x14ac:dyDescent="0.3">
      <c r="A66" s="3"/>
      <c r="B66" s="3"/>
      <c r="C66" s="41"/>
      <c r="D66" s="4"/>
      <c r="E66" s="5"/>
      <c r="F66" s="6"/>
      <c r="G66" s="47"/>
      <c r="H66" s="7" t="str">
        <f t="shared" si="21"/>
        <v/>
      </c>
      <c r="I66" s="7" t="str">
        <f t="shared" si="21"/>
        <v/>
      </c>
      <c r="J66" s="7" t="str">
        <f t="shared" si="21"/>
        <v/>
      </c>
      <c r="K66" s="7" t="str">
        <f t="shared" si="21"/>
        <v/>
      </c>
      <c r="L66" s="7" t="str">
        <f t="shared" si="21"/>
        <v/>
      </c>
      <c r="M66" s="7" t="str">
        <f t="shared" si="21"/>
        <v/>
      </c>
      <c r="N66" s="7" t="str">
        <f t="shared" si="21"/>
        <v/>
      </c>
      <c r="O66" s="7" t="str">
        <f t="shared" si="21"/>
        <v/>
      </c>
      <c r="P66" s="7" t="str">
        <f t="shared" si="21"/>
        <v/>
      </c>
      <c r="Q66" s="7" t="str">
        <f t="shared" si="21"/>
        <v/>
      </c>
      <c r="R66" s="7" t="str">
        <f t="shared" si="21"/>
        <v/>
      </c>
      <c r="S66" s="7" t="str">
        <f t="shared" si="21"/>
        <v/>
      </c>
      <c r="T66" s="26"/>
    </row>
    <row r="67" spans="1:20" x14ac:dyDescent="0.3">
      <c r="A67" s="3"/>
      <c r="B67" s="3"/>
      <c r="C67" s="41"/>
      <c r="D67" s="4"/>
      <c r="E67" s="5"/>
      <c r="F67" s="6"/>
      <c r="G67" s="47"/>
      <c r="H67" s="7" t="str">
        <f t="shared" si="21"/>
        <v/>
      </c>
      <c r="I67" s="7" t="str">
        <f t="shared" si="21"/>
        <v/>
      </c>
      <c r="J67" s="7" t="str">
        <f t="shared" si="21"/>
        <v/>
      </c>
      <c r="K67" s="7" t="str">
        <f t="shared" si="21"/>
        <v/>
      </c>
      <c r="L67" s="7" t="str">
        <f t="shared" si="21"/>
        <v/>
      </c>
      <c r="M67" s="7" t="str">
        <f t="shared" si="21"/>
        <v/>
      </c>
      <c r="N67" s="7" t="str">
        <f t="shared" si="21"/>
        <v/>
      </c>
      <c r="O67" s="7" t="str">
        <f t="shared" si="21"/>
        <v/>
      </c>
      <c r="P67" s="7" t="str">
        <f t="shared" si="21"/>
        <v/>
      </c>
      <c r="Q67" s="7" t="str">
        <f t="shared" si="21"/>
        <v/>
      </c>
      <c r="R67" s="7" t="str">
        <f t="shared" si="21"/>
        <v/>
      </c>
      <c r="S67" s="7" t="str">
        <f t="shared" si="21"/>
        <v/>
      </c>
      <c r="T67" s="26"/>
    </row>
    <row r="68" spans="1:20" x14ac:dyDescent="0.3">
      <c r="A68" s="3"/>
      <c r="B68" s="3"/>
      <c r="C68" s="41"/>
      <c r="D68" s="4"/>
      <c r="E68" s="5"/>
      <c r="F68" s="6"/>
      <c r="G68" s="47"/>
      <c r="H68" s="7" t="str">
        <f t="shared" si="21"/>
        <v/>
      </c>
      <c r="I68" s="7" t="str">
        <f t="shared" si="21"/>
        <v/>
      </c>
      <c r="J68" s="7" t="str">
        <f t="shared" si="21"/>
        <v/>
      </c>
      <c r="K68" s="7" t="str">
        <f t="shared" si="21"/>
        <v/>
      </c>
      <c r="L68" s="7" t="str">
        <f t="shared" si="21"/>
        <v/>
      </c>
      <c r="M68" s="7" t="str">
        <f t="shared" si="21"/>
        <v/>
      </c>
      <c r="N68" s="7" t="str">
        <f t="shared" si="21"/>
        <v/>
      </c>
      <c r="O68" s="7" t="str">
        <f t="shared" si="21"/>
        <v/>
      </c>
      <c r="P68" s="7" t="str">
        <f t="shared" si="21"/>
        <v/>
      </c>
      <c r="Q68" s="7" t="str">
        <f t="shared" si="21"/>
        <v/>
      </c>
      <c r="R68" s="7" t="str">
        <f t="shared" si="21"/>
        <v/>
      </c>
      <c r="S68" s="7" t="str">
        <f t="shared" si="21"/>
        <v/>
      </c>
      <c r="T68" s="26"/>
    </row>
    <row r="69" spans="1:20" x14ac:dyDescent="0.3">
      <c r="A69" s="3"/>
      <c r="B69" s="3"/>
      <c r="C69" s="41"/>
      <c r="D69" s="4"/>
      <c r="E69" s="5"/>
      <c r="F69" s="6"/>
      <c r="G69" s="47"/>
      <c r="H69" s="7" t="str">
        <f t="shared" si="21"/>
        <v/>
      </c>
      <c r="I69" s="7" t="str">
        <f t="shared" si="21"/>
        <v/>
      </c>
      <c r="J69" s="7" t="str">
        <f t="shared" si="21"/>
        <v/>
      </c>
      <c r="K69" s="7" t="str">
        <f t="shared" si="21"/>
        <v/>
      </c>
      <c r="L69" s="7" t="str">
        <f t="shared" si="21"/>
        <v/>
      </c>
      <c r="M69" s="7" t="str">
        <f t="shared" si="21"/>
        <v/>
      </c>
      <c r="N69" s="7" t="str">
        <f t="shared" si="21"/>
        <v/>
      </c>
      <c r="O69" s="7" t="str">
        <f t="shared" si="21"/>
        <v/>
      </c>
      <c r="P69" s="7" t="str">
        <f t="shared" si="21"/>
        <v/>
      </c>
      <c r="Q69" s="7" t="str">
        <f t="shared" si="21"/>
        <v/>
      </c>
      <c r="R69" s="7" t="str">
        <f t="shared" si="21"/>
        <v/>
      </c>
      <c r="S69" s="7" t="str">
        <f t="shared" si="21"/>
        <v/>
      </c>
      <c r="T69" s="26"/>
    </row>
    <row r="70" spans="1:20" x14ac:dyDescent="0.3">
      <c r="A70" s="3"/>
      <c r="B70" s="3"/>
      <c r="C70" s="41"/>
      <c r="D70" s="4"/>
      <c r="E70" s="5"/>
      <c r="F70" s="6"/>
      <c r="G70" s="47"/>
      <c r="H70" s="7" t="str">
        <f t="shared" si="21"/>
        <v/>
      </c>
      <c r="I70" s="7" t="str">
        <f t="shared" si="21"/>
        <v/>
      </c>
      <c r="J70" s="7" t="str">
        <f t="shared" si="21"/>
        <v/>
      </c>
      <c r="K70" s="7" t="str">
        <f t="shared" si="21"/>
        <v/>
      </c>
      <c r="L70" s="7" t="str">
        <f t="shared" si="21"/>
        <v/>
      </c>
      <c r="M70" s="7" t="str">
        <f t="shared" si="21"/>
        <v/>
      </c>
      <c r="N70" s="7" t="str">
        <f t="shared" si="21"/>
        <v/>
      </c>
      <c r="O70" s="7" t="str">
        <f t="shared" si="21"/>
        <v/>
      </c>
      <c r="P70" s="7" t="str">
        <f t="shared" si="21"/>
        <v/>
      </c>
      <c r="Q70" s="7" t="str">
        <f t="shared" si="21"/>
        <v/>
      </c>
      <c r="R70" s="7" t="str">
        <f t="shared" si="21"/>
        <v/>
      </c>
      <c r="S70" s="7" t="str">
        <f t="shared" si="21"/>
        <v/>
      </c>
      <c r="T70" s="26"/>
    </row>
    <row r="71" spans="1:20" x14ac:dyDescent="0.3">
      <c r="A71" s="3"/>
      <c r="B71" s="3"/>
      <c r="C71" s="41"/>
      <c r="D71" s="4"/>
      <c r="E71" s="5"/>
      <c r="F71" s="6"/>
      <c r="G71" s="47"/>
      <c r="H71" s="7" t="str">
        <f t="shared" si="21"/>
        <v/>
      </c>
      <c r="I71" s="7" t="str">
        <f t="shared" si="21"/>
        <v/>
      </c>
      <c r="J71" s="7" t="str">
        <f t="shared" si="21"/>
        <v/>
      </c>
      <c r="K71" s="7" t="str">
        <f t="shared" si="21"/>
        <v/>
      </c>
      <c r="L71" s="7" t="str">
        <f t="shared" si="21"/>
        <v/>
      </c>
      <c r="M71" s="7" t="str">
        <f t="shared" si="21"/>
        <v/>
      </c>
      <c r="N71" s="7" t="str">
        <f t="shared" si="21"/>
        <v/>
      </c>
      <c r="O71" s="7" t="str">
        <f t="shared" si="21"/>
        <v/>
      </c>
      <c r="P71" s="7" t="str">
        <f t="shared" si="21"/>
        <v/>
      </c>
      <c r="Q71" s="7" t="str">
        <f t="shared" si="21"/>
        <v/>
      </c>
      <c r="R71" s="7" t="str">
        <f t="shared" si="21"/>
        <v/>
      </c>
      <c r="S71" s="7" t="str">
        <f t="shared" si="21"/>
        <v/>
      </c>
      <c r="T71" s="26"/>
    </row>
    <row r="72" spans="1:20" x14ac:dyDescent="0.3">
      <c r="A72" s="3"/>
      <c r="B72" s="3"/>
      <c r="C72" s="41"/>
      <c r="D72" s="4"/>
      <c r="E72" s="5"/>
      <c r="F72" s="6"/>
      <c r="G72" s="47"/>
      <c r="H72" s="7" t="str">
        <f t="shared" si="21"/>
        <v/>
      </c>
      <c r="I72" s="7" t="str">
        <f t="shared" si="21"/>
        <v/>
      </c>
      <c r="J72" s="7" t="str">
        <f t="shared" si="21"/>
        <v/>
      </c>
      <c r="K72" s="7" t="str">
        <f t="shared" si="21"/>
        <v/>
      </c>
      <c r="L72" s="7" t="str">
        <f t="shared" si="21"/>
        <v/>
      </c>
      <c r="M72" s="7" t="str">
        <f t="shared" si="21"/>
        <v/>
      </c>
      <c r="N72" s="7" t="str">
        <f t="shared" si="21"/>
        <v/>
      </c>
      <c r="O72" s="7" t="str">
        <f t="shared" si="21"/>
        <v/>
      </c>
      <c r="P72" s="7" t="str">
        <f t="shared" si="21"/>
        <v/>
      </c>
      <c r="Q72" s="7" t="str">
        <f t="shared" si="21"/>
        <v/>
      </c>
      <c r="R72" s="7" t="str">
        <f t="shared" si="21"/>
        <v/>
      </c>
      <c r="S72" s="7" t="str">
        <f t="shared" si="21"/>
        <v/>
      </c>
      <c r="T72" s="26"/>
    </row>
    <row r="73" spans="1:20" x14ac:dyDescent="0.3">
      <c r="A73" s="3"/>
      <c r="B73" s="3"/>
      <c r="C73" s="41"/>
      <c r="D73" s="4"/>
      <c r="E73" s="5"/>
      <c r="F73" s="6"/>
      <c r="G73" s="47"/>
      <c r="H73" s="7" t="str">
        <f t="shared" si="21"/>
        <v/>
      </c>
      <c r="I73" s="7" t="str">
        <f t="shared" si="21"/>
        <v/>
      </c>
      <c r="J73" s="7" t="str">
        <f t="shared" si="21"/>
        <v/>
      </c>
      <c r="K73" s="7" t="str">
        <f t="shared" si="21"/>
        <v/>
      </c>
      <c r="L73" s="7" t="str">
        <f t="shared" si="21"/>
        <v/>
      </c>
      <c r="M73" s="7" t="str">
        <f t="shared" si="21"/>
        <v/>
      </c>
      <c r="N73" s="7" t="str">
        <f t="shared" si="21"/>
        <v/>
      </c>
      <c r="O73" s="7" t="str">
        <f t="shared" si="21"/>
        <v/>
      </c>
      <c r="P73" s="7" t="str">
        <f t="shared" si="21"/>
        <v/>
      </c>
      <c r="Q73" s="7" t="str">
        <f t="shared" si="21"/>
        <v/>
      </c>
      <c r="R73" s="7" t="str">
        <f t="shared" si="21"/>
        <v/>
      </c>
      <c r="S73" s="7" t="str">
        <f t="shared" si="21"/>
        <v/>
      </c>
      <c r="T73" s="26"/>
    </row>
    <row r="74" spans="1:20" x14ac:dyDescent="0.3">
      <c r="A74" s="3"/>
      <c r="B74" s="3"/>
      <c r="C74" s="41"/>
      <c r="D74" s="4"/>
      <c r="E74" s="5"/>
      <c r="F74" s="6"/>
      <c r="G74" s="47"/>
      <c r="H74" s="7" t="str">
        <f t="shared" ref="H74:S83" si="22">IF(OR(certweight="",certdate=""),"",IF(certdate&gt;VLOOKUP(H$2,seasondates,3,FALSE),"No Cert",IF(MAX(certclass+IF(weeknumber&lt;allowancestart,0,allowance),VLOOKUP(certweight*(1-maxloss)^MAX(0,ROUNDUP((VLOOKUP(weeknumber,seasondates,2,FALSE)-$E74)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74" s="7" t="str">
        <f t="shared" si="22"/>
        <v/>
      </c>
      <c r="J74" s="7" t="str">
        <f t="shared" si="22"/>
        <v/>
      </c>
      <c r="K74" s="7" t="str">
        <f t="shared" si="22"/>
        <v/>
      </c>
      <c r="L74" s="7" t="str">
        <f t="shared" si="22"/>
        <v/>
      </c>
      <c r="M74" s="7" t="str">
        <f t="shared" si="22"/>
        <v/>
      </c>
      <c r="N74" s="7" t="str">
        <f t="shared" si="22"/>
        <v/>
      </c>
      <c r="O74" s="7" t="str">
        <f t="shared" si="22"/>
        <v/>
      </c>
      <c r="P74" s="7" t="str">
        <f t="shared" si="22"/>
        <v/>
      </c>
      <c r="Q74" s="7" t="str">
        <f t="shared" si="22"/>
        <v/>
      </c>
      <c r="R74" s="7" t="str">
        <f t="shared" si="22"/>
        <v/>
      </c>
      <c r="S74" s="7" t="str">
        <f t="shared" si="22"/>
        <v/>
      </c>
      <c r="T74" s="26"/>
    </row>
    <row r="75" spans="1:20" x14ac:dyDescent="0.3">
      <c r="A75" s="3"/>
      <c r="B75" s="3"/>
      <c r="C75" s="41"/>
      <c r="D75" s="4"/>
      <c r="E75" s="5"/>
      <c r="F75" s="6"/>
      <c r="G75" s="47"/>
      <c r="H75" s="7" t="str">
        <f t="shared" si="22"/>
        <v/>
      </c>
      <c r="I75" s="7" t="str">
        <f t="shared" si="22"/>
        <v/>
      </c>
      <c r="J75" s="7" t="str">
        <f t="shared" si="22"/>
        <v/>
      </c>
      <c r="K75" s="7" t="str">
        <f t="shared" si="22"/>
        <v/>
      </c>
      <c r="L75" s="7" t="str">
        <f t="shared" si="22"/>
        <v/>
      </c>
      <c r="M75" s="7" t="str">
        <f t="shared" si="22"/>
        <v/>
      </c>
      <c r="N75" s="7" t="str">
        <f t="shared" si="22"/>
        <v/>
      </c>
      <c r="O75" s="7" t="str">
        <f t="shared" si="22"/>
        <v/>
      </c>
      <c r="P75" s="7" t="str">
        <f t="shared" si="22"/>
        <v/>
      </c>
      <c r="Q75" s="7" t="str">
        <f t="shared" si="22"/>
        <v/>
      </c>
      <c r="R75" s="7" t="str">
        <f t="shared" si="22"/>
        <v/>
      </c>
      <c r="S75" s="7" t="str">
        <f t="shared" si="22"/>
        <v/>
      </c>
      <c r="T75" s="26"/>
    </row>
    <row r="76" spans="1:20" x14ac:dyDescent="0.3">
      <c r="A76" s="3"/>
      <c r="B76" s="3"/>
      <c r="C76" s="41"/>
      <c r="D76" s="4"/>
      <c r="E76" s="5"/>
      <c r="F76" s="6"/>
      <c r="G76" s="47"/>
      <c r="H76" s="7" t="str">
        <f t="shared" si="22"/>
        <v/>
      </c>
      <c r="I76" s="7" t="str">
        <f t="shared" si="22"/>
        <v/>
      </c>
      <c r="J76" s="7" t="str">
        <f t="shared" si="22"/>
        <v/>
      </c>
      <c r="K76" s="7" t="str">
        <f t="shared" si="22"/>
        <v/>
      </c>
      <c r="L76" s="7" t="str">
        <f t="shared" si="22"/>
        <v/>
      </c>
      <c r="M76" s="7" t="str">
        <f t="shared" si="22"/>
        <v/>
      </c>
      <c r="N76" s="7" t="str">
        <f t="shared" si="22"/>
        <v/>
      </c>
      <c r="O76" s="7" t="str">
        <f t="shared" si="22"/>
        <v/>
      </c>
      <c r="P76" s="7" t="str">
        <f t="shared" si="22"/>
        <v/>
      </c>
      <c r="Q76" s="7" t="str">
        <f t="shared" si="22"/>
        <v/>
      </c>
      <c r="R76" s="7" t="str">
        <f t="shared" si="22"/>
        <v/>
      </c>
      <c r="S76" s="7" t="str">
        <f t="shared" si="22"/>
        <v/>
      </c>
      <c r="T76" s="26"/>
    </row>
    <row r="77" spans="1:20" x14ac:dyDescent="0.3">
      <c r="A77" s="3"/>
      <c r="B77" s="3"/>
      <c r="C77" s="41"/>
      <c r="D77" s="4"/>
      <c r="E77" s="5"/>
      <c r="F77" s="6"/>
      <c r="G77" s="47"/>
      <c r="H77" s="7" t="str">
        <f t="shared" si="22"/>
        <v/>
      </c>
      <c r="I77" s="7" t="str">
        <f t="shared" si="22"/>
        <v/>
      </c>
      <c r="J77" s="7" t="str">
        <f t="shared" si="22"/>
        <v/>
      </c>
      <c r="K77" s="7" t="str">
        <f t="shared" si="22"/>
        <v/>
      </c>
      <c r="L77" s="7" t="str">
        <f t="shared" si="22"/>
        <v/>
      </c>
      <c r="M77" s="7" t="str">
        <f t="shared" si="22"/>
        <v/>
      </c>
      <c r="N77" s="7" t="str">
        <f t="shared" si="22"/>
        <v/>
      </c>
      <c r="O77" s="7" t="str">
        <f t="shared" si="22"/>
        <v/>
      </c>
      <c r="P77" s="7" t="str">
        <f t="shared" si="22"/>
        <v/>
      </c>
      <c r="Q77" s="7" t="str">
        <f t="shared" si="22"/>
        <v/>
      </c>
      <c r="R77" s="7" t="str">
        <f t="shared" si="22"/>
        <v/>
      </c>
      <c r="S77" s="7" t="str">
        <f t="shared" si="22"/>
        <v/>
      </c>
      <c r="T77" s="26"/>
    </row>
    <row r="78" spans="1:20" x14ac:dyDescent="0.3">
      <c r="A78" s="3"/>
      <c r="B78" s="3"/>
      <c r="C78" s="41"/>
      <c r="D78" s="4"/>
      <c r="E78" s="5"/>
      <c r="F78" s="6"/>
      <c r="G78" s="47"/>
      <c r="H78" s="7" t="str">
        <f t="shared" si="22"/>
        <v/>
      </c>
      <c r="I78" s="7" t="str">
        <f t="shared" si="22"/>
        <v/>
      </c>
      <c r="J78" s="7" t="str">
        <f t="shared" si="22"/>
        <v/>
      </c>
      <c r="K78" s="7" t="str">
        <f t="shared" si="22"/>
        <v/>
      </c>
      <c r="L78" s="7" t="str">
        <f t="shared" si="22"/>
        <v/>
      </c>
      <c r="M78" s="7" t="str">
        <f t="shared" si="22"/>
        <v/>
      </c>
      <c r="N78" s="7" t="str">
        <f t="shared" si="22"/>
        <v/>
      </c>
      <c r="O78" s="7" t="str">
        <f t="shared" si="22"/>
        <v/>
      </c>
      <c r="P78" s="7" t="str">
        <f t="shared" si="22"/>
        <v/>
      </c>
      <c r="Q78" s="7" t="str">
        <f t="shared" si="22"/>
        <v/>
      </c>
      <c r="R78" s="7" t="str">
        <f t="shared" si="22"/>
        <v/>
      </c>
      <c r="S78" s="7" t="str">
        <f t="shared" si="22"/>
        <v/>
      </c>
      <c r="T78" s="26"/>
    </row>
    <row r="79" spans="1:20" x14ac:dyDescent="0.3">
      <c r="A79" s="3"/>
      <c r="B79" s="3"/>
      <c r="C79" s="41"/>
      <c r="D79" s="4"/>
      <c r="E79" s="5"/>
      <c r="F79" s="6"/>
      <c r="G79" s="47"/>
      <c r="H79" s="7" t="str">
        <f t="shared" si="22"/>
        <v/>
      </c>
      <c r="I79" s="7" t="str">
        <f t="shared" si="22"/>
        <v/>
      </c>
      <c r="J79" s="7" t="str">
        <f t="shared" si="22"/>
        <v/>
      </c>
      <c r="K79" s="7" t="str">
        <f t="shared" si="22"/>
        <v/>
      </c>
      <c r="L79" s="7" t="str">
        <f t="shared" si="22"/>
        <v/>
      </c>
      <c r="M79" s="7" t="str">
        <f t="shared" si="22"/>
        <v/>
      </c>
      <c r="N79" s="7" t="str">
        <f t="shared" si="22"/>
        <v/>
      </c>
      <c r="O79" s="7" t="str">
        <f t="shared" si="22"/>
        <v/>
      </c>
      <c r="P79" s="7" t="str">
        <f t="shared" si="22"/>
        <v/>
      </c>
      <c r="Q79" s="7" t="str">
        <f t="shared" si="22"/>
        <v/>
      </c>
      <c r="R79" s="7" t="str">
        <f t="shared" si="22"/>
        <v/>
      </c>
      <c r="S79" s="7" t="str">
        <f t="shared" si="22"/>
        <v/>
      </c>
      <c r="T79" s="26"/>
    </row>
    <row r="80" spans="1:20" x14ac:dyDescent="0.3">
      <c r="A80" s="3"/>
      <c r="B80" s="3"/>
      <c r="C80" s="41"/>
      <c r="D80" s="4"/>
      <c r="E80" s="5"/>
      <c r="F80" s="6"/>
      <c r="G80" s="47"/>
      <c r="H80" s="7" t="str">
        <f t="shared" si="22"/>
        <v/>
      </c>
      <c r="I80" s="7" t="str">
        <f t="shared" si="22"/>
        <v/>
      </c>
      <c r="J80" s="7" t="str">
        <f t="shared" si="22"/>
        <v/>
      </c>
      <c r="K80" s="7" t="str">
        <f t="shared" si="22"/>
        <v/>
      </c>
      <c r="L80" s="7" t="str">
        <f t="shared" si="22"/>
        <v/>
      </c>
      <c r="M80" s="7" t="str">
        <f t="shared" si="22"/>
        <v/>
      </c>
      <c r="N80" s="7" t="str">
        <f t="shared" si="22"/>
        <v/>
      </c>
      <c r="O80" s="7" t="str">
        <f t="shared" si="22"/>
        <v/>
      </c>
      <c r="P80" s="7" t="str">
        <f t="shared" si="22"/>
        <v/>
      </c>
      <c r="Q80" s="7" t="str">
        <f t="shared" si="22"/>
        <v/>
      </c>
      <c r="R80" s="7" t="str">
        <f t="shared" si="22"/>
        <v/>
      </c>
      <c r="S80" s="7" t="str">
        <f t="shared" si="22"/>
        <v/>
      </c>
      <c r="T80" s="26"/>
    </row>
    <row r="81" spans="1:20" x14ac:dyDescent="0.3">
      <c r="A81" s="3"/>
      <c r="B81" s="3"/>
      <c r="C81" s="41"/>
      <c r="D81" s="4"/>
      <c r="E81" s="5"/>
      <c r="F81" s="6"/>
      <c r="G81" s="47"/>
      <c r="H81" s="7" t="str">
        <f t="shared" si="22"/>
        <v/>
      </c>
      <c r="I81" s="7" t="str">
        <f t="shared" si="22"/>
        <v/>
      </c>
      <c r="J81" s="7" t="str">
        <f t="shared" si="22"/>
        <v/>
      </c>
      <c r="K81" s="7" t="str">
        <f t="shared" si="22"/>
        <v/>
      </c>
      <c r="L81" s="7" t="str">
        <f t="shared" si="22"/>
        <v/>
      </c>
      <c r="M81" s="7" t="str">
        <f t="shared" si="22"/>
        <v/>
      </c>
      <c r="N81" s="7" t="str">
        <f t="shared" si="22"/>
        <v/>
      </c>
      <c r="O81" s="7" t="str">
        <f t="shared" si="22"/>
        <v/>
      </c>
      <c r="P81" s="7" t="str">
        <f t="shared" si="22"/>
        <v/>
      </c>
      <c r="Q81" s="7" t="str">
        <f t="shared" si="22"/>
        <v/>
      </c>
      <c r="R81" s="7" t="str">
        <f t="shared" si="22"/>
        <v/>
      </c>
      <c r="S81" s="7" t="str">
        <f t="shared" si="22"/>
        <v/>
      </c>
      <c r="T81" s="26"/>
    </row>
    <row r="82" spans="1:20" x14ac:dyDescent="0.3">
      <c r="A82" s="3"/>
      <c r="B82" s="3"/>
      <c r="C82" s="41"/>
      <c r="D82" s="4"/>
      <c r="E82" s="5"/>
      <c r="F82" s="6"/>
      <c r="G82" s="47"/>
      <c r="H82" s="7" t="str">
        <f t="shared" si="22"/>
        <v/>
      </c>
      <c r="I82" s="7" t="str">
        <f t="shared" si="22"/>
        <v/>
      </c>
      <c r="J82" s="7" t="str">
        <f t="shared" si="22"/>
        <v/>
      </c>
      <c r="K82" s="7" t="str">
        <f t="shared" si="22"/>
        <v/>
      </c>
      <c r="L82" s="7" t="str">
        <f t="shared" si="22"/>
        <v/>
      </c>
      <c r="M82" s="7" t="str">
        <f t="shared" si="22"/>
        <v/>
      </c>
      <c r="N82" s="7" t="str">
        <f t="shared" si="22"/>
        <v/>
      </c>
      <c r="O82" s="7" t="str">
        <f t="shared" si="22"/>
        <v/>
      </c>
      <c r="P82" s="7" t="str">
        <f t="shared" si="22"/>
        <v/>
      </c>
      <c r="Q82" s="7" t="str">
        <f t="shared" si="22"/>
        <v/>
      </c>
      <c r="R82" s="7" t="str">
        <f t="shared" si="22"/>
        <v/>
      </c>
      <c r="S82" s="7" t="str">
        <f t="shared" si="22"/>
        <v/>
      </c>
      <c r="T82" s="26"/>
    </row>
    <row r="83" spans="1:20" x14ac:dyDescent="0.3">
      <c r="A83" s="3"/>
      <c r="B83" s="3"/>
      <c r="C83" s="41"/>
      <c r="D83" s="4"/>
      <c r="E83" s="5"/>
      <c r="F83" s="6"/>
      <c r="G83" s="47"/>
      <c r="H83" s="7" t="str">
        <f t="shared" si="22"/>
        <v/>
      </c>
      <c r="I83" s="7" t="str">
        <f t="shared" si="22"/>
        <v/>
      </c>
      <c r="J83" s="7" t="str">
        <f t="shared" si="22"/>
        <v/>
      </c>
      <c r="K83" s="7" t="str">
        <f t="shared" si="22"/>
        <v/>
      </c>
      <c r="L83" s="7" t="str">
        <f t="shared" si="22"/>
        <v/>
      </c>
      <c r="M83" s="7" t="str">
        <f t="shared" si="22"/>
        <v/>
      </c>
      <c r="N83" s="7" t="str">
        <f t="shared" si="22"/>
        <v/>
      </c>
      <c r="O83" s="7" t="str">
        <f t="shared" si="22"/>
        <v/>
      </c>
      <c r="P83" s="7" t="str">
        <f t="shared" si="22"/>
        <v/>
      </c>
      <c r="Q83" s="7" t="str">
        <f t="shared" si="22"/>
        <v/>
      </c>
      <c r="R83" s="7" t="str">
        <f t="shared" si="22"/>
        <v/>
      </c>
      <c r="S83" s="7" t="str">
        <f t="shared" si="22"/>
        <v/>
      </c>
      <c r="T83" s="26"/>
    </row>
    <row r="84" spans="1:20" x14ac:dyDescent="0.3">
      <c r="A84" s="3"/>
      <c r="B84" s="3"/>
      <c r="C84" s="41"/>
      <c r="D84" s="4"/>
      <c r="E84" s="5"/>
      <c r="F84" s="6"/>
      <c r="G84" s="47"/>
      <c r="H84" s="7" t="str">
        <f t="shared" ref="H84:S93" si="23">IF(OR(certweight="",certdate=""),"",IF(certdate&gt;VLOOKUP(H$2,seasondates,3,FALSE),"No Cert",IF(MAX(certclass+IF(weeknumber&lt;allowancestart,0,allowance),VLOOKUP(certweight*(1-maxloss)^MAX(0,ROUNDUP((VLOOKUP(weeknumber,seasondates,2,FALSE)-$E84)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84" s="7" t="str">
        <f t="shared" si="23"/>
        <v/>
      </c>
      <c r="J84" s="7" t="str">
        <f t="shared" si="23"/>
        <v/>
      </c>
      <c r="K84" s="7" t="str">
        <f t="shared" si="23"/>
        <v/>
      </c>
      <c r="L84" s="7" t="str">
        <f t="shared" si="23"/>
        <v/>
      </c>
      <c r="M84" s="7" t="str">
        <f t="shared" si="23"/>
        <v/>
      </c>
      <c r="N84" s="7" t="str">
        <f t="shared" si="23"/>
        <v/>
      </c>
      <c r="O84" s="7" t="str">
        <f t="shared" si="23"/>
        <v/>
      </c>
      <c r="P84" s="7" t="str">
        <f t="shared" si="23"/>
        <v/>
      </c>
      <c r="Q84" s="7" t="str">
        <f t="shared" si="23"/>
        <v/>
      </c>
      <c r="R84" s="7" t="str">
        <f t="shared" si="23"/>
        <v/>
      </c>
      <c r="S84" s="7" t="str">
        <f t="shared" si="23"/>
        <v/>
      </c>
      <c r="T84" s="26"/>
    </row>
    <row r="85" spans="1:20" x14ac:dyDescent="0.3">
      <c r="A85" s="3"/>
      <c r="B85" s="3"/>
      <c r="C85" s="41"/>
      <c r="D85" s="4"/>
      <c r="E85" s="5"/>
      <c r="F85" s="6"/>
      <c r="G85" s="47"/>
      <c r="H85" s="7" t="str">
        <f t="shared" si="23"/>
        <v/>
      </c>
      <c r="I85" s="7" t="str">
        <f t="shared" si="23"/>
        <v/>
      </c>
      <c r="J85" s="7" t="str">
        <f t="shared" si="23"/>
        <v/>
      </c>
      <c r="K85" s="7" t="str">
        <f t="shared" si="23"/>
        <v/>
      </c>
      <c r="L85" s="7" t="str">
        <f t="shared" si="23"/>
        <v/>
      </c>
      <c r="M85" s="7" t="str">
        <f t="shared" si="23"/>
        <v/>
      </c>
      <c r="N85" s="7" t="str">
        <f t="shared" si="23"/>
        <v/>
      </c>
      <c r="O85" s="7" t="str">
        <f t="shared" si="23"/>
        <v/>
      </c>
      <c r="P85" s="7" t="str">
        <f t="shared" si="23"/>
        <v/>
      </c>
      <c r="Q85" s="7" t="str">
        <f t="shared" si="23"/>
        <v/>
      </c>
      <c r="R85" s="7" t="str">
        <f t="shared" si="23"/>
        <v/>
      </c>
      <c r="S85" s="7" t="str">
        <f t="shared" si="23"/>
        <v/>
      </c>
      <c r="T85" s="26"/>
    </row>
    <row r="86" spans="1:20" x14ac:dyDescent="0.3">
      <c r="A86" s="3"/>
      <c r="B86" s="3"/>
      <c r="C86" s="41"/>
      <c r="D86" s="4"/>
      <c r="E86" s="5"/>
      <c r="F86" s="6"/>
      <c r="G86" s="47"/>
      <c r="H86" s="7" t="str">
        <f t="shared" si="23"/>
        <v/>
      </c>
      <c r="I86" s="7" t="str">
        <f t="shared" si="23"/>
        <v/>
      </c>
      <c r="J86" s="7" t="str">
        <f t="shared" si="23"/>
        <v/>
      </c>
      <c r="K86" s="7" t="str">
        <f t="shared" si="23"/>
        <v/>
      </c>
      <c r="L86" s="7" t="str">
        <f t="shared" si="23"/>
        <v/>
      </c>
      <c r="M86" s="7" t="str">
        <f t="shared" si="23"/>
        <v/>
      </c>
      <c r="N86" s="7" t="str">
        <f t="shared" si="23"/>
        <v/>
      </c>
      <c r="O86" s="7" t="str">
        <f t="shared" si="23"/>
        <v/>
      </c>
      <c r="P86" s="7" t="str">
        <f t="shared" si="23"/>
        <v/>
      </c>
      <c r="Q86" s="7" t="str">
        <f t="shared" si="23"/>
        <v/>
      </c>
      <c r="R86" s="7" t="str">
        <f t="shared" si="23"/>
        <v/>
      </c>
      <c r="S86" s="7" t="str">
        <f t="shared" si="23"/>
        <v/>
      </c>
      <c r="T86" s="26"/>
    </row>
    <row r="87" spans="1:20" x14ac:dyDescent="0.3">
      <c r="A87" s="3"/>
      <c r="B87" s="3"/>
      <c r="C87" s="41"/>
      <c r="D87" s="4"/>
      <c r="E87" s="5"/>
      <c r="F87" s="6"/>
      <c r="G87" s="47"/>
      <c r="H87" s="7" t="str">
        <f t="shared" si="23"/>
        <v/>
      </c>
      <c r="I87" s="7" t="str">
        <f t="shared" si="23"/>
        <v/>
      </c>
      <c r="J87" s="7" t="str">
        <f t="shared" si="23"/>
        <v/>
      </c>
      <c r="K87" s="7" t="str">
        <f t="shared" si="23"/>
        <v/>
      </c>
      <c r="L87" s="7" t="str">
        <f t="shared" si="23"/>
        <v/>
      </c>
      <c r="M87" s="7" t="str">
        <f t="shared" si="23"/>
        <v/>
      </c>
      <c r="N87" s="7" t="str">
        <f t="shared" si="23"/>
        <v/>
      </c>
      <c r="O87" s="7" t="str">
        <f t="shared" si="23"/>
        <v/>
      </c>
      <c r="P87" s="7" t="str">
        <f t="shared" si="23"/>
        <v/>
      </c>
      <c r="Q87" s="7" t="str">
        <f t="shared" si="23"/>
        <v/>
      </c>
      <c r="R87" s="7" t="str">
        <f t="shared" si="23"/>
        <v/>
      </c>
      <c r="S87" s="7" t="str">
        <f t="shared" si="23"/>
        <v/>
      </c>
      <c r="T87" s="26"/>
    </row>
    <row r="88" spans="1:20" x14ac:dyDescent="0.3">
      <c r="A88" s="3"/>
      <c r="B88" s="3"/>
      <c r="C88" s="41"/>
      <c r="D88" s="4"/>
      <c r="E88" s="5"/>
      <c r="F88" s="6"/>
      <c r="G88" s="47"/>
      <c r="H88" s="7" t="str">
        <f t="shared" si="23"/>
        <v/>
      </c>
      <c r="I88" s="7" t="str">
        <f t="shared" si="23"/>
        <v/>
      </c>
      <c r="J88" s="7" t="str">
        <f t="shared" si="23"/>
        <v/>
      </c>
      <c r="K88" s="7" t="str">
        <f t="shared" si="23"/>
        <v/>
      </c>
      <c r="L88" s="7" t="str">
        <f t="shared" si="23"/>
        <v/>
      </c>
      <c r="M88" s="7" t="str">
        <f t="shared" si="23"/>
        <v/>
      </c>
      <c r="N88" s="7" t="str">
        <f t="shared" si="23"/>
        <v/>
      </c>
      <c r="O88" s="7" t="str">
        <f t="shared" si="23"/>
        <v/>
      </c>
      <c r="P88" s="7" t="str">
        <f t="shared" si="23"/>
        <v/>
      </c>
      <c r="Q88" s="7" t="str">
        <f t="shared" si="23"/>
        <v/>
      </c>
      <c r="R88" s="7" t="str">
        <f t="shared" si="23"/>
        <v/>
      </c>
      <c r="S88" s="7" t="str">
        <f t="shared" si="23"/>
        <v/>
      </c>
      <c r="T88" s="26"/>
    </row>
    <row r="89" spans="1:20" x14ac:dyDescent="0.3">
      <c r="A89" s="3"/>
      <c r="B89" s="3"/>
      <c r="C89" s="41"/>
      <c r="D89" s="4"/>
      <c r="E89" s="5"/>
      <c r="F89" s="6"/>
      <c r="G89" s="47"/>
      <c r="H89" s="7" t="str">
        <f t="shared" si="23"/>
        <v/>
      </c>
      <c r="I89" s="7" t="str">
        <f t="shared" si="23"/>
        <v/>
      </c>
      <c r="J89" s="7" t="str">
        <f t="shared" si="23"/>
        <v/>
      </c>
      <c r="K89" s="7" t="str">
        <f t="shared" si="23"/>
        <v/>
      </c>
      <c r="L89" s="7" t="str">
        <f t="shared" si="23"/>
        <v/>
      </c>
      <c r="M89" s="7" t="str">
        <f t="shared" si="23"/>
        <v/>
      </c>
      <c r="N89" s="7" t="str">
        <f t="shared" si="23"/>
        <v/>
      </c>
      <c r="O89" s="7" t="str">
        <f t="shared" si="23"/>
        <v/>
      </c>
      <c r="P89" s="7" t="str">
        <f t="shared" si="23"/>
        <v/>
      </c>
      <c r="Q89" s="7" t="str">
        <f t="shared" si="23"/>
        <v/>
      </c>
      <c r="R89" s="7" t="str">
        <f t="shared" si="23"/>
        <v/>
      </c>
      <c r="S89" s="7" t="str">
        <f t="shared" si="23"/>
        <v/>
      </c>
      <c r="T89" s="26"/>
    </row>
    <row r="90" spans="1:20" x14ac:dyDescent="0.3">
      <c r="A90" s="3"/>
      <c r="B90" s="3"/>
      <c r="C90" s="41"/>
      <c r="D90" s="4"/>
      <c r="E90" s="5"/>
      <c r="F90" s="6"/>
      <c r="G90" s="47"/>
      <c r="H90" s="7" t="str">
        <f t="shared" si="23"/>
        <v/>
      </c>
      <c r="I90" s="7" t="str">
        <f t="shared" si="23"/>
        <v/>
      </c>
      <c r="J90" s="7" t="str">
        <f t="shared" si="23"/>
        <v/>
      </c>
      <c r="K90" s="7" t="str">
        <f t="shared" si="23"/>
        <v/>
      </c>
      <c r="L90" s="7" t="str">
        <f t="shared" si="23"/>
        <v/>
      </c>
      <c r="M90" s="7" t="str">
        <f t="shared" si="23"/>
        <v/>
      </c>
      <c r="N90" s="7" t="str">
        <f t="shared" si="23"/>
        <v/>
      </c>
      <c r="O90" s="7" t="str">
        <f t="shared" si="23"/>
        <v/>
      </c>
      <c r="P90" s="7" t="str">
        <f t="shared" si="23"/>
        <v/>
      </c>
      <c r="Q90" s="7" t="str">
        <f t="shared" si="23"/>
        <v/>
      </c>
      <c r="R90" s="7" t="str">
        <f t="shared" si="23"/>
        <v/>
      </c>
      <c r="S90" s="7" t="str">
        <f t="shared" si="23"/>
        <v/>
      </c>
      <c r="T90" s="26"/>
    </row>
    <row r="91" spans="1:20" x14ac:dyDescent="0.3">
      <c r="A91" s="3"/>
      <c r="B91" s="3"/>
      <c r="C91" s="41"/>
      <c r="D91" s="4"/>
      <c r="E91" s="5"/>
      <c r="F91" s="6"/>
      <c r="G91" s="47"/>
      <c r="H91" s="7" t="str">
        <f t="shared" si="23"/>
        <v/>
      </c>
      <c r="I91" s="7" t="str">
        <f t="shared" si="23"/>
        <v/>
      </c>
      <c r="J91" s="7" t="str">
        <f t="shared" si="23"/>
        <v/>
      </c>
      <c r="K91" s="7" t="str">
        <f t="shared" si="23"/>
        <v/>
      </c>
      <c r="L91" s="7" t="str">
        <f t="shared" si="23"/>
        <v/>
      </c>
      <c r="M91" s="7" t="str">
        <f t="shared" si="23"/>
        <v/>
      </c>
      <c r="N91" s="7" t="str">
        <f t="shared" si="23"/>
        <v/>
      </c>
      <c r="O91" s="7" t="str">
        <f t="shared" si="23"/>
        <v/>
      </c>
      <c r="P91" s="7" t="str">
        <f t="shared" si="23"/>
        <v/>
      </c>
      <c r="Q91" s="7" t="str">
        <f t="shared" si="23"/>
        <v/>
      </c>
      <c r="R91" s="7" t="str">
        <f t="shared" si="23"/>
        <v/>
      </c>
      <c r="S91" s="7" t="str">
        <f t="shared" si="23"/>
        <v/>
      </c>
      <c r="T91" s="26"/>
    </row>
    <row r="92" spans="1:20" x14ac:dyDescent="0.3">
      <c r="A92" s="3"/>
      <c r="B92" s="3"/>
      <c r="C92" s="41"/>
      <c r="D92" s="4"/>
      <c r="E92" s="5"/>
      <c r="F92" s="6"/>
      <c r="G92" s="47"/>
      <c r="H92" s="7" t="str">
        <f t="shared" si="23"/>
        <v/>
      </c>
      <c r="I92" s="7" t="str">
        <f t="shared" si="23"/>
        <v/>
      </c>
      <c r="J92" s="7" t="str">
        <f t="shared" si="23"/>
        <v/>
      </c>
      <c r="K92" s="7" t="str">
        <f t="shared" si="23"/>
        <v/>
      </c>
      <c r="L92" s="7" t="str">
        <f t="shared" si="23"/>
        <v/>
      </c>
      <c r="M92" s="7" t="str">
        <f t="shared" si="23"/>
        <v/>
      </c>
      <c r="N92" s="7" t="str">
        <f t="shared" si="23"/>
        <v/>
      </c>
      <c r="O92" s="7" t="str">
        <f t="shared" si="23"/>
        <v/>
      </c>
      <c r="P92" s="7" t="str">
        <f t="shared" si="23"/>
        <v/>
      </c>
      <c r="Q92" s="7" t="str">
        <f t="shared" si="23"/>
        <v/>
      </c>
      <c r="R92" s="7" t="str">
        <f t="shared" si="23"/>
        <v/>
      </c>
      <c r="S92" s="7" t="str">
        <f t="shared" si="23"/>
        <v/>
      </c>
      <c r="T92" s="26"/>
    </row>
    <row r="93" spans="1:20" x14ac:dyDescent="0.3">
      <c r="A93" s="3"/>
      <c r="B93" s="3"/>
      <c r="C93" s="41"/>
      <c r="D93" s="4"/>
      <c r="E93" s="5"/>
      <c r="F93" s="6"/>
      <c r="G93" s="47"/>
      <c r="H93" s="7" t="str">
        <f t="shared" si="23"/>
        <v/>
      </c>
      <c r="I93" s="7" t="str">
        <f t="shared" si="23"/>
        <v/>
      </c>
      <c r="J93" s="7" t="str">
        <f t="shared" si="23"/>
        <v/>
      </c>
      <c r="K93" s="7" t="str">
        <f t="shared" si="23"/>
        <v/>
      </c>
      <c r="L93" s="7" t="str">
        <f t="shared" si="23"/>
        <v/>
      </c>
      <c r="M93" s="7" t="str">
        <f t="shared" si="23"/>
        <v/>
      </c>
      <c r="N93" s="7" t="str">
        <f t="shared" si="23"/>
        <v/>
      </c>
      <c r="O93" s="7" t="str">
        <f t="shared" si="23"/>
        <v/>
      </c>
      <c r="P93" s="7" t="str">
        <f t="shared" si="23"/>
        <v/>
      </c>
      <c r="Q93" s="7" t="str">
        <f t="shared" si="23"/>
        <v/>
      </c>
      <c r="R93" s="7" t="str">
        <f t="shared" si="23"/>
        <v/>
      </c>
      <c r="S93" s="7" t="str">
        <f t="shared" si="23"/>
        <v/>
      </c>
      <c r="T93" s="26"/>
    </row>
    <row r="94" spans="1:20" x14ac:dyDescent="0.3">
      <c r="A94" s="3"/>
      <c r="B94" s="3"/>
      <c r="C94" s="41"/>
      <c r="D94" s="4"/>
      <c r="E94" s="5"/>
      <c r="F94" s="6"/>
      <c r="G94" s="47"/>
      <c r="H94" s="7" t="str">
        <f t="shared" ref="H94:S101" si="24">IF(OR(certweight="",certdate=""),"",IF(certdate&gt;VLOOKUP(H$2,seasondates,3,FALSE),"No Cert",IF(MAX(certclass+IF(weeknumber&lt;allowancestart,0,allowance),VLOOKUP(certweight*(1-maxloss)^MAX(0,ROUNDUP((VLOOKUP(weeknumber,seasondates,2,FALSE)-$E94)/7,0)),IF(weeknumber&lt;allowancestart,IF(gender="Coed",lookup1,lookup3),IF(gender="Coed",lookup2,lookup4)),2,TRUE))=300,"Over",MAX(certclass+IF(weeknumber&lt;allowancestart,0,allowance),VLOOKUP(certweight*(1-maxloss)^MAX(0,ROUNDUP((VLOOKUP(weeknumber,seasondates,2,FALSE)-certdate)/7,0)),IF(weeknumber&lt;allowancestart,IF(gender="Coed",lookup1,lookup3),IF(gender="Coed",lookup2,lookup4)),2,TRUE)))))</f>
        <v/>
      </c>
      <c r="I94" s="7" t="str">
        <f t="shared" si="24"/>
        <v/>
      </c>
      <c r="J94" s="7" t="str">
        <f t="shared" si="24"/>
        <v/>
      </c>
      <c r="K94" s="7" t="str">
        <f t="shared" si="24"/>
        <v/>
      </c>
      <c r="L94" s="7" t="str">
        <f t="shared" si="24"/>
        <v/>
      </c>
      <c r="M94" s="7" t="str">
        <f t="shared" si="24"/>
        <v/>
      </c>
      <c r="N94" s="7" t="str">
        <f t="shared" si="24"/>
        <v/>
      </c>
      <c r="O94" s="7" t="str">
        <f t="shared" si="24"/>
        <v/>
      </c>
      <c r="P94" s="7" t="str">
        <f t="shared" si="24"/>
        <v/>
      </c>
      <c r="Q94" s="7" t="str">
        <f t="shared" si="24"/>
        <v/>
      </c>
      <c r="R94" s="7" t="str">
        <f t="shared" si="24"/>
        <v/>
      </c>
      <c r="S94" s="7" t="str">
        <f t="shared" si="24"/>
        <v/>
      </c>
      <c r="T94" s="26"/>
    </row>
    <row r="95" spans="1:20" x14ac:dyDescent="0.3">
      <c r="A95" s="3"/>
      <c r="B95" s="3"/>
      <c r="C95" s="41"/>
      <c r="D95" s="4"/>
      <c r="E95" s="5"/>
      <c r="F95" s="6"/>
      <c r="G95" s="47"/>
      <c r="H95" s="7" t="str">
        <f t="shared" si="24"/>
        <v/>
      </c>
      <c r="I95" s="7" t="str">
        <f t="shared" si="24"/>
        <v/>
      </c>
      <c r="J95" s="7" t="str">
        <f t="shared" si="24"/>
        <v/>
      </c>
      <c r="K95" s="7" t="str">
        <f t="shared" si="24"/>
        <v/>
      </c>
      <c r="L95" s="7" t="str">
        <f t="shared" si="24"/>
        <v/>
      </c>
      <c r="M95" s="7" t="str">
        <f t="shared" si="24"/>
        <v/>
      </c>
      <c r="N95" s="7" t="str">
        <f t="shared" si="24"/>
        <v/>
      </c>
      <c r="O95" s="7" t="str">
        <f t="shared" si="24"/>
        <v/>
      </c>
      <c r="P95" s="7" t="str">
        <f t="shared" si="24"/>
        <v/>
      </c>
      <c r="Q95" s="7" t="str">
        <f t="shared" si="24"/>
        <v/>
      </c>
      <c r="R95" s="7" t="str">
        <f t="shared" si="24"/>
        <v/>
      </c>
      <c r="S95" s="7" t="str">
        <f t="shared" si="24"/>
        <v/>
      </c>
      <c r="T95" s="26"/>
    </row>
    <row r="96" spans="1:20" x14ac:dyDescent="0.3">
      <c r="A96" s="3"/>
      <c r="B96" s="3"/>
      <c r="C96" s="41"/>
      <c r="D96" s="4"/>
      <c r="E96" s="5"/>
      <c r="F96" s="6"/>
      <c r="G96" s="47"/>
      <c r="H96" s="7" t="str">
        <f t="shared" si="24"/>
        <v/>
      </c>
      <c r="I96" s="7" t="str">
        <f t="shared" si="24"/>
        <v/>
      </c>
      <c r="J96" s="7" t="str">
        <f t="shared" si="24"/>
        <v/>
      </c>
      <c r="K96" s="7" t="str">
        <f t="shared" si="24"/>
        <v/>
      </c>
      <c r="L96" s="7" t="str">
        <f t="shared" si="24"/>
        <v/>
      </c>
      <c r="M96" s="7" t="str">
        <f t="shared" si="24"/>
        <v/>
      </c>
      <c r="N96" s="7" t="str">
        <f t="shared" si="24"/>
        <v/>
      </c>
      <c r="O96" s="7" t="str">
        <f t="shared" si="24"/>
        <v/>
      </c>
      <c r="P96" s="7" t="str">
        <f t="shared" si="24"/>
        <v/>
      </c>
      <c r="Q96" s="7" t="str">
        <f t="shared" si="24"/>
        <v/>
      </c>
      <c r="R96" s="7" t="str">
        <f t="shared" si="24"/>
        <v/>
      </c>
      <c r="S96" s="7" t="str">
        <f t="shared" si="24"/>
        <v/>
      </c>
      <c r="T96" s="26"/>
    </row>
    <row r="97" spans="1:34" x14ac:dyDescent="0.3">
      <c r="A97" s="3"/>
      <c r="B97" s="3"/>
      <c r="C97" s="41"/>
      <c r="D97" s="4"/>
      <c r="E97" s="5"/>
      <c r="F97" s="6"/>
      <c r="G97" s="47"/>
      <c r="H97" s="7" t="str">
        <f t="shared" si="24"/>
        <v/>
      </c>
      <c r="I97" s="7" t="str">
        <f t="shared" si="24"/>
        <v/>
      </c>
      <c r="J97" s="7" t="str">
        <f t="shared" si="24"/>
        <v/>
      </c>
      <c r="K97" s="7" t="str">
        <f t="shared" si="24"/>
        <v/>
      </c>
      <c r="L97" s="7" t="str">
        <f t="shared" si="24"/>
        <v/>
      </c>
      <c r="M97" s="7" t="str">
        <f t="shared" si="24"/>
        <v/>
      </c>
      <c r="N97" s="7" t="str">
        <f t="shared" si="24"/>
        <v/>
      </c>
      <c r="O97" s="7" t="str">
        <f t="shared" si="24"/>
        <v/>
      </c>
      <c r="P97" s="7" t="str">
        <f t="shared" si="24"/>
        <v/>
      </c>
      <c r="Q97" s="7" t="str">
        <f t="shared" si="24"/>
        <v/>
      </c>
      <c r="R97" s="7" t="str">
        <f t="shared" si="24"/>
        <v/>
      </c>
      <c r="S97" s="7" t="str">
        <f t="shared" si="24"/>
        <v/>
      </c>
      <c r="T97" s="26"/>
    </row>
    <row r="98" spans="1:34" x14ac:dyDescent="0.3">
      <c r="A98" s="3"/>
      <c r="B98" s="3"/>
      <c r="C98" s="41"/>
      <c r="D98" s="4"/>
      <c r="E98" s="5"/>
      <c r="F98" s="6"/>
      <c r="G98" s="47"/>
      <c r="H98" s="7" t="str">
        <f t="shared" si="24"/>
        <v/>
      </c>
      <c r="I98" s="7" t="str">
        <f t="shared" si="24"/>
        <v/>
      </c>
      <c r="J98" s="7" t="str">
        <f t="shared" si="24"/>
        <v/>
      </c>
      <c r="K98" s="7" t="str">
        <f t="shared" si="24"/>
        <v/>
      </c>
      <c r="L98" s="7" t="str">
        <f t="shared" si="24"/>
        <v/>
      </c>
      <c r="M98" s="7" t="str">
        <f t="shared" si="24"/>
        <v/>
      </c>
      <c r="N98" s="7" t="str">
        <f t="shared" si="24"/>
        <v/>
      </c>
      <c r="O98" s="7" t="str">
        <f t="shared" si="24"/>
        <v/>
      </c>
      <c r="P98" s="7" t="str">
        <f t="shared" si="24"/>
        <v/>
      </c>
      <c r="Q98" s="7" t="str">
        <f t="shared" si="24"/>
        <v/>
      </c>
      <c r="R98" s="7" t="str">
        <f t="shared" si="24"/>
        <v/>
      </c>
      <c r="S98" s="7" t="str">
        <f t="shared" si="24"/>
        <v/>
      </c>
      <c r="T98" s="26"/>
    </row>
    <row r="99" spans="1:34" x14ac:dyDescent="0.3">
      <c r="A99" s="3"/>
      <c r="B99" s="3"/>
      <c r="C99" s="41"/>
      <c r="D99" s="4"/>
      <c r="E99" s="5"/>
      <c r="F99" s="6"/>
      <c r="G99" s="47"/>
      <c r="H99" s="7" t="str">
        <f t="shared" si="24"/>
        <v/>
      </c>
      <c r="I99" s="7" t="str">
        <f t="shared" si="24"/>
        <v/>
      </c>
      <c r="J99" s="7" t="str">
        <f t="shared" si="24"/>
        <v/>
      </c>
      <c r="K99" s="7" t="str">
        <f t="shared" si="24"/>
        <v/>
      </c>
      <c r="L99" s="7" t="str">
        <f t="shared" si="24"/>
        <v/>
      </c>
      <c r="M99" s="7" t="str">
        <f t="shared" si="24"/>
        <v/>
      </c>
      <c r="N99" s="7" t="str">
        <f t="shared" si="24"/>
        <v/>
      </c>
      <c r="O99" s="7" t="str">
        <f t="shared" si="24"/>
        <v/>
      </c>
      <c r="P99" s="7" t="str">
        <f t="shared" si="24"/>
        <v/>
      </c>
      <c r="Q99" s="7" t="str">
        <f t="shared" si="24"/>
        <v/>
      </c>
      <c r="R99" s="7" t="str">
        <f t="shared" si="24"/>
        <v/>
      </c>
      <c r="S99" s="7" t="str">
        <f t="shared" si="24"/>
        <v/>
      </c>
      <c r="T99" s="26"/>
    </row>
    <row r="100" spans="1:34" x14ac:dyDescent="0.3">
      <c r="A100" s="3"/>
      <c r="B100" s="3"/>
      <c r="C100" s="41"/>
      <c r="D100" s="4"/>
      <c r="E100" s="5"/>
      <c r="F100" s="6"/>
      <c r="G100" s="47"/>
      <c r="H100" s="7" t="str">
        <f t="shared" si="24"/>
        <v/>
      </c>
      <c r="I100" s="7" t="str">
        <f t="shared" si="24"/>
        <v/>
      </c>
      <c r="J100" s="7" t="str">
        <f t="shared" si="24"/>
        <v/>
      </c>
      <c r="K100" s="7" t="str">
        <f t="shared" si="24"/>
        <v/>
      </c>
      <c r="L100" s="7" t="str">
        <f t="shared" si="24"/>
        <v/>
      </c>
      <c r="M100" s="7" t="str">
        <f t="shared" si="24"/>
        <v/>
      </c>
      <c r="N100" s="7" t="str">
        <f t="shared" si="24"/>
        <v/>
      </c>
      <c r="O100" s="7" t="str">
        <f t="shared" si="24"/>
        <v/>
      </c>
      <c r="P100" s="7" t="str">
        <f t="shared" si="24"/>
        <v/>
      </c>
      <c r="Q100" s="7" t="str">
        <f t="shared" si="24"/>
        <v/>
      </c>
      <c r="R100" s="7" t="str">
        <f t="shared" si="24"/>
        <v/>
      </c>
      <c r="S100" s="7" t="str">
        <f t="shared" si="24"/>
        <v/>
      </c>
      <c r="T100" s="26"/>
    </row>
    <row r="101" spans="1:34" x14ac:dyDescent="0.3">
      <c r="A101" s="3"/>
      <c r="B101" s="3"/>
      <c r="C101" s="41"/>
      <c r="D101" s="4"/>
      <c r="E101" s="5"/>
      <c r="F101" s="6"/>
      <c r="G101" s="47"/>
      <c r="H101" s="7" t="str">
        <f t="shared" si="24"/>
        <v/>
      </c>
      <c r="I101" s="7" t="str">
        <f t="shared" si="24"/>
        <v/>
      </c>
      <c r="J101" s="7" t="str">
        <f t="shared" si="24"/>
        <v/>
      </c>
      <c r="K101" s="7" t="str">
        <f t="shared" si="24"/>
        <v/>
      </c>
      <c r="L101" s="7" t="str">
        <f t="shared" si="24"/>
        <v/>
      </c>
      <c r="M101" s="7" t="str">
        <f t="shared" si="24"/>
        <v/>
      </c>
      <c r="N101" s="7" t="str">
        <f t="shared" si="24"/>
        <v/>
      </c>
      <c r="O101" s="7" t="str">
        <f t="shared" si="24"/>
        <v/>
      </c>
      <c r="P101" s="7" t="str">
        <f t="shared" si="24"/>
        <v/>
      </c>
      <c r="Q101" s="7" t="str">
        <f t="shared" si="24"/>
        <v/>
      </c>
      <c r="R101" s="7" t="str">
        <f t="shared" si="24"/>
        <v/>
      </c>
      <c r="S101" s="7" t="str">
        <f t="shared" si="24"/>
        <v/>
      </c>
      <c r="T101" s="26"/>
    </row>
    <row r="102" spans="1:34" hidden="1" x14ac:dyDescent="0.3">
      <c r="A102" s="27" t="s">
        <v>12</v>
      </c>
      <c r="B102" s="27" t="s">
        <v>12</v>
      </c>
      <c r="C102" s="27" t="s">
        <v>12</v>
      </c>
      <c r="D102" s="27" t="s">
        <v>12</v>
      </c>
      <c r="E102" s="27" t="s">
        <v>12</v>
      </c>
      <c r="F102" s="27" t="s">
        <v>12</v>
      </c>
      <c r="G102" s="27" t="s">
        <v>12</v>
      </c>
      <c r="H102" s="27" t="s">
        <v>12</v>
      </c>
      <c r="I102" s="27" t="s">
        <v>12</v>
      </c>
      <c r="J102" s="27" t="s">
        <v>12</v>
      </c>
      <c r="K102" s="27" t="s">
        <v>12</v>
      </c>
      <c r="L102" s="27" t="s">
        <v>12</v>
      </c>
      <c r="M102" s="27" t="s">
        <v>12</v>
      </c>
      <c r="N102" s="27" t="s">
        <v>12</v>
      </c>
      <c r="O102" s="27" t="s">
        <v>12</v>
      </c>
      <c r="P102" s="27" t="s">
        <v>12</v>
      </c>
      <c r="Q102" s="27" t="s">
        <v>12</v>
      </c>
      <c r="R102" s="27" t="s">
        <v>12</v>
      </c>
      <c r="S102" s="27" t="s">
        <v>12</v>
      </c>
      <c r="T102" s="27" t="s">
        <v>12</v>
      </c>
      <c r="U102" s="23" t="s">
        <v>12</v>
      </c>
      <c r="V102" s="23" t="s">
        <v>12</v>
      </c>
      <c r="W102" s="23" t="s">
        <v>12</v>
      </c>
      <c r="X102" s="23" t="s">
        <v>12</v>
      </c>
      <c r="Y102" s="23" t="s">
        <v>12</v>
      </c>
      <c r="Z102" s="23" t="s">
        <v>12</v>
      </c>
      <c r="AA102" s="23" t="s">
        <v>12</v>
      </c>
      <c r="AB102" s="23" t="s">
        <v>12</v>
      </c>
      <c r="AC102" s="23" t="s">
        <v>12</v>
      </c>
      <c r="AD102" s="23" t="s">
        <v>12</v>
      </c>
      <c r="AE102" s="23" t="s">
        <v>12</v>
      </c>
      <c r="AF102" s="23" t="s">
        <v>12</v>
      </c>
      <c r="AG102" s="23" t="s">
        <v>12</v>
      </c>
      <c r="AH102" s="23" t="s">
        <v>12</v>
      </c>
    </row>
  </sheetData>
  <sheetProtection algorithmName="SHA-512" hashValue="6hd1hllRFmHuccmG02D3WnRQuliUE9LZvypjCSMCZOsvp4BZ1xZpFJWwNL7TJNRpB+C6O+u49Bx4HdzgTTxz3w==" saltValue="DVaYtZifST9Xu8PEwezbhA==" spinCount="100000" sheet="1" objects="1" scenarios="1" selectLockedCells="1" sort="0" autoFilter="0"/>
  <autoFilter ref="A2:F97" xr:uid="{00000000-0009-0000-0000-000000000000}">
    <sortState xmlns:xlrd2="http://schemas.microsoft.com/office/spreadsheetml/2017/richdata2" ref="A5:F97">
      <sortCondition ref="F2:F97"/>
    </sortState>
  </autoFilter>
  <mergeCells count="10">
    <mergeCell ref="A1:B1"/>
    <mergeCell ref="C1:F1"/>
    <mergeCell ref="H1:N1"/>
    <mergeCell ref="O1:S1"/>
    <mergeCell ref="A2:A3"/>
    <mergeCell ref="B2:B3"/>
    <mergeCell ref="C2:C3"/>
    <mergeCell ref="D2:D3"/>
    <mergeCell ref="E2:E3"/>
    <mergeCell ref="F2:F3"/>
  </mergeCells>
  <conditionalFormatting sqref="E4:E101">
    <cfRule type="cellIs" dxfId="0" priority="1" stopIfTrue="1" operator="between">
      <formula>1</formula>
      <formula>39753</formula>
    </cfRule>
  </conditionalFormatting>
  <dataValidations count="2">
    <dataValidation type="list" allowBlank="1" showInputMessage="1" showErrorMessage="1" sqref="C4:C101" xr:uid="{00000000-0002-0000-0000-000000000000}">
      <formula1>$AP$3:$AQ$3</formula1>
    </dataValidation>
    <dataValidation type="list" allowBlank="1" showInputMessage="1" showErrorMessage="1" sqref="F4:F101" xr:uid="{00000000-0002-0000-0000-000001000000}">
      <formula1>INDIRECT($C4)</formula1>
    </dataValidation>
  </dataValidations>
  <pageMargins left="0.7" right="0.7" top="0.75" bottom="0.75" header="0.3" footer="0.3"/>
  <pageSetup scale="56" fitToHeight="0" orientation="landscape" horizontalDpi="90" verticalDpi="90" r:id="rId1"/>
  <headerFooter>
    <oddHeader>&amp;L&amp;G&amp;C&amp;"Calibri,Bold"&amp;24MPSSAA TEAM WEIGHT CHART (TWC)&amp;R&amp;G</oddHeader>
  </headerFooter>
  <ignoredErrors>
    <ignoredError sqref="AP4:AP17 AQ4:AQ17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MPSSAA WEIGHT MANAGEMENT CHART</vt:lpstr>
      <vt:lpstr>allowance</vt:lpstr>
      <vt:lpstr>allowancestart</vt:lpstr>
      <vt:lpstr>certclass</vt:lpstr>
      <vt:lpstr>certdate</vt:lpstr>
      <vt:lpstr>certweight</vt:lpstr>
      <vt:lpstr>Coed</vt:lpstr>
      <vt:lpstr>F</vt:lpstr>
      <vt:lpstr>gender</vt:lpstr>
      <vt:lpstr>lookup1</vt:lpstr>
      <vt:lpstr>lookup2</vt:lpstr>
      <vt:lpstr>lookup3</vt:lpstr>
      <vt:lpstr>lookup4</vt:lpstr>
      <vt:lpstr>maxloss</vt:lpstr>
      <vt:lpstr>'MPSSAA WEIGHT MANAGEMENT CHART'!Print_Area</vt:lpstr>
      <vt:lpstr>seasondates</vt:lpstr>
      <vt:lpstr>startdate</vt:lpstr>
      <vt:lpstr>weeknumber</vt:lpstr>
    </vt:vector>
  </TitlesOfParts>
  <Company>Sandler O'Neill &amp; Partners,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Layman</dc:creator>
  <cp:lastModifiedBy>Jason Bursick -MSDE-</cp:lastModifiedBy>
  <cp:lastPrinted>2017-09-28T17:08:28Z</cp:lastPrinted>
  <dcterms:created xsi:type="dcterms:W3CDTF">2017-09-27T19:47:32Z</dcterms:created>
  <dcterms:modified xsi:type="dcterms:W3CDTF">2025-10-15T10:32:58Z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{7E89C3B7-9EE4-4447-AD92-8F6449DA1CA8}</vt:lpwstr>
  </property>
</Properties>
</file>