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90" windowWidth="154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<sst xmlns="http://schemas.openxmlformats.org/spreadsheetml/2006/main" count="83" uniqueCount="42">
  <si>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Wrestler's Name:</t>
  </si>
  <si>
    <t>Weight Class:</t>
  </si>
  <si>
    <t>School:</t>
  </si>
  <si>
    <t>Grade:</t>
  </si>
  <si>
    <t>Tri-meet and Duals - Please record all matches</t>
  </si>
  <si>
    <t>Date</t>
  </si>
  <si>
    <t>Weight</t>
  </si>
  <si>
    <t>Opponent</t>
  </si>
  <si>
    <t>School</t>
  </si>
  <si>
    <t>W/L</t>
  </si>
  <si>
    <t>Points</t>
  </si>
  <si>
    <t>Regular Season</t>
  </si>
  <si>
    <t>Region Duals</t>
  </si>
  <si>
    <t>State Duals</t>
  </si>
  <si>
    <t>Previous Seasons Accomplishments</t>
  </si>
  <si>
    <t>Region Placement:</t>
  </si>
  <si>
    <t>State Placement:</t>
  </si>
  <si>
    <t>Points from Previous Season:</t>
  </si>
  <si>
    <t>Points from Regular Season:</t>
  </si>
  <si>
    <t>Event:</t>
  </si>
  <si>
    <t xml:space="preserve">Number of Teams: </t>
  </si>
  <si>
    <t>Place:</t>
  </si>
  <si>
    <t>Date(s):</t>
  </si>
  <si>
    <t>Day Two:</t>
  </si>
  <si>
    <t>Weight Day One:</t>
  </si>
  <si>
    <t>Bracket or</t>
  </si>
  <si>
    <t>Dual?</t>
  </si>
  <si>
    <t>Optional Tournament #1</t>
  </si>
  <si>
    <t>Points from Tournament #1:</t>
  </si>
  <si>
    <t>Bracket</t>
  </si>
  <si>
    <t>or Dual?</t>
  </si>
  <si>
    <t>Optional Tournament #2</t>
  </si>
  <si>
    <t>Points from Tournament #2:</t>
  </si>
  <si>
    <t>Optional Tournament #3</t>
  </si>
  <si>
    <t>Points from Tournament #3:</t>
  </si>
  <si>
    <t>County/City/Conference Tournament</t>
  </si>
  <si>
    <t>Points from Tournament:</t>
  </si>
  <si>
    <t>Losses:</t>
  </si>
  <si>
    <t>Wins:</t>
  </si>
  <si>
    <t>Win/Loss %:</t>
  </si>
  <si>
    <t>from previous season</t>
  </si>
  <si>
    <t>Total Seeding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</si>
</sst>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2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9"/>
      <color theme="0" tint="-0.1499900072813034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right"/>
    </xf>
    <xf numFmtId="0" fontId="48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31" fillId="0" borderId="0" xfId="0" applyFont="1" applyAlignment="1">
      <alignment vertical="center"/>
    </xf>
    <xf numFmtId="14" fontId="49" fillId="0" borderId="13" xfId="0" applyNumberFormat="1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35" borderId="13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49" fontId="48" fillId="35" borderId="14" xfId="0" applyNumberFormat="1" applyFont="1" applyFill="1" applyBorder="1" applyAlignment="1" applyProtection="1">
      <alignment horizontal="center" vertical="center"/>
      <protection locked="0"/>
    </xf>
    <xf numFmtId="0" fontId="52" fillId="36" borderId="0" xfId="0" applyFont="1" applyFill="1" applyAlignment="1">
      <alignment horizontal="left" vertical="center"/>
    </xf>
    <xf numFmtId="0" fontId="47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45" fillId="36" borderId="0" xfId="0" applyFont="1" applyFill="1" applyAlignment="1">
      <alignment horizontal="center"/>
    </xf>
    <xf numFmtId="0" fontId="45" fillId="36" borderId="0" xfId="0" applyFont="1" applyFill="1" applyAlignment="1">
      <alignment horizontal="left"/>
    </xf>
    <xf numFmtId="0" fontId="53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48" fillId="36" borderId="0" xfId="0" applyFont="1" applyFill="1" applyBorder="1" applyAlignment="1">
      <alignment horizontal="right" vertical="center"/>
    </xf>
    <xf numFmtId="0" fontId="54" fillId="36" borderId="11" xfId="0" applyFont="1" applyFill="1" applyBorder="1" applyAlignment="1">
      <alignment horizontal="center" vertical="center"/>
    </xf>
    <xf numFmtId="0" fontId="52" fillId="36" borderId="0" xfId="0" applyFont="1" applyFill="1" applyAlignment="1">
      <alignment horizontal="right" vertical="center"/>
    </xf>
    <xf numFmtId="0" fontId="55" fillId="35" borderId="14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>
      <alignment horizontal="center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6" fillId="34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10" fontId="50" fillId="0" borderId="14" xfId="0" applyNumberFormat="1" applyFont="1" applyBorder="1" applyAlignment="1">
      <alignment horizontal="center" vertical="center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right" vertical="center"/>
    </xf>
    <xf numFmtId="0" fontId="47" fillId="0" borderId="14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right" vertical="center"/>
    </xf>
    <xf numFmtId="0" fontId="47" fillId="35" borderId="11" xfId="0" applyFont="1" applyFill="1" applyBorder="1" applyAlignment="1" applyProtection="1">
      <alignment horizontal="center" vertical="center"/>
      <protection locked="0"/>
    </xf>
    <xf numFmtId="0" fontId="47" fillId="35" borderId="14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right" vertical="center"/>
    </xf>
    <xf numFmtId="0" fontId="15" fillId="34" borderId="0" xfId="0" applyFont="1" applyFill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1" fillId="0" borderId="14" xfId="0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>
      <alignment horizontal="center" vertical="center"/>
    </xf>
    <xf numFmtId="14" fontId="6" fillId="34" borderId="13" xfId="0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right" vertical="center"/>
    </xf>
    <xf numFmtId="0" fontId="55" fillId="35" borderId="14" xfId="0" applyFont="1" applyFill="1" applyBorder="1" applyAlignment="1" applyProtection="1">
      <alignment horizontal="center" vertical="center"/>
      <protection locked="0"/>
    </xf>
    <xf numFmtId="0" fontId="54" fillId="36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1.140625" style="0" customWidth="1"/>
    <col min="2" max="2" width="6.8515625" style="0" customWidth="1"/>
    <col min="3" max="3" width="15.00390625" style="0" customWidth="1"/>
    <col min="4" max="4" width="12.140625" style="0" customWidth="1"/>
    <col min="5" max="5" width="5.57421875" style="0" customWidth="1"/>
    <col min="6" max="6" width="5.7109375" style="0" customWidth="1"/>
    <col min="7" max="8" width="7.8515625" style="0" customWidth="1"/>
    <col min="10" max="10" width="7.7109375" style="0" customWidth="1"/>
    <col min="14" max="14" width="6.8515625" style="0" customWidth="1"/>
    <col min="15" max="15" width="3.7109375" style="0" customWidth="1"/>
  </cols>
  <sheetData>
    <row r="1" spans="1:15" ht="19.5" customHeight="1">
      <c r="A1" s="67" t="s">
        <v>0</v>
      </c>
      <c r="B1" s="67"/>
      <c r="C1" s="68"/>
      <c r="D1" s="68"/>
      <c r="E1" s="68"/>
      <c r="F1" s="67" t="s">
        <v>1</v>
      </c>
      <c r="G1" s="67"/>
      <c r="H1" s="22"/>
      <c r="I1" s="15" t="s">
        <v>2</v>
      </c>
      <c r="J1" s="68"/>
      <c r="K1" s="68"/>
      <c r="L1" s="68"/>
      <c r="M1" s="15" t="s">
        <v>3</v>
      </c>
      <c r="N1" s="22"/>
      <c r="O1" s="1"/>
    </row>
    <row r="2" spans="1:15" ht="10.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0.5" customHeight="1">
      <c r="A3" s="26" t="s">
        <v>1</v>
      </c>
      <c r="B3" s="37"/>
      <c r="C3" s="71" t="s">
        <v>15</v>
      </c>
      <c r="D3" s="71"/>
      <c r="E3" s="72"/>
      <c r="F3" s="72"/>
      <c r="G3" s="71" t="s">
        <v>16</v>
      </c>
      <c r="H3" s="71"/>
      <c r="I3" s="71"/>
      <c r="J3" s="37"/>
      <c r="K3" s="27"/>
      <c r="L3" s="28"/>
      <c r="M3" s="29"/>
      <c r="N3" s="63">
        <f>(E4+J4)</f>
        <v>0</v>
      </c>
      <c r="O3" s="63"/>
    </row>
    <row r="4" spans="1:15" ht="10.5" customHeight="1">
      <c r="A4" s="26" t="s">
        <v>40</v>
      </c>
      <c r="B4" s="30"/>
      <c r="C4" s="29"/>
      <c r="D4" s="36" t="s">
        <v>40</v>
      </c>
      <c r="E4" s="73" t="b">
        <f>IF(E3="DNP",0,IF(E3="First",9,IF(E3="Second",7,IF(E3="Third",5,IF(E3="Fourth",3)))))</f>
        <v>0</v>
      </c>
      <c r="F4" s="73"/>
      <c r="G4" s="31"/>
      <c r="H4" s="31"/>
      <c r="I4" s="36" t="s">
        <v>40</v>
      </c>
      <c r="J4" s="35" t="b">
        <f>IF(J3="DNP",0,IF(J3="First",16,IF(J3="Second",12,IF(J3="Third",9,IF(J3="Fourth",6,IF(J3="Fifth",4,IF(J3="Sixth",2)))))))</f>
        <v>0</v>
      </c>
      <c r="K4" s="32"/>
      <c r="L4" s="33"/>
      <c r="M4" s="34" t="s">
        <v>17</v>
      </c>
      <c r="N4" s="63"/>
      <c r="O4" s="63"/>
    </row>
    <row r="5" spans="1:15" ht="10.5" customHeight="1">
      <c r="A5" s="69" t="s">
        <v>4</v>
      </c>
      <c r="B5" s="69"/>
      <c r="C5" s="69"/>
      <c r="D5" s="69"/>
      <c r="E5" s="69"/>
      <c r="F5" s="69"/>
      <c r="G5" s="6"/>
      <c r="H5" s="6"/>
      <c r="I5" s="38" t="s">
        <v>31</v>
      </c>
      <c r="J5" s="38"/>
      <c r="K5" s="38"/>
      <c r="L5" s="38"/>
      <c r="M5" s="38"/>
      <c r="N5" s="38"/>
      <c r="O5" s="6"/>
    </row>
    <row r="6" spans="1:15" ht="10.5" customHeight="1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6"/>
      <c r="H6" s="6"/>
      <c r="I6" s="14" t="s">
        <v>19</v>
      </c>
      <c r="J6" s="58"/>
      <c r="K6" s="58"/>
      <c r="L6" s="8" t="s">
        <v>22</v>
      </c>
      <c r="M6" s="58"/>
      <c r="N6" s="58"/>
      <c r="O6" s="6"/>
    </row>
    <row r="7" spans="1:15" ht="10.5" customHeight="1">
      <c r="A7" s="70" t="s">
        <v>11</v>
      </c>
      <c r="B7" s="70"/>
      <c r="C7" s="70"/>
      <c r="D7" s="70"/>
      <c r="E7" s="70"/>
      <c r="F7" s="70"/>
      <c r="G7" s="6"/>
      <c r="H7" s="6"/>
      <c r="I7" s="59" t="s">
        <v>24</v>
      </c>
      <c r="J7" s="59"/>
      <c r="K7" s="24"/>
      <c r="L7" s="8" t="s">
        <v>23</v>
      </c>
      <c r="M7" s="52"/>
      <c r="N7" s="52"/>
      <c r="O7" s="6"/>
    </row>
    <row r="8" spans="1:15" ht="10.5" customHeight="1">
      <c r="A8" s="19"/>
      <c r="B8" s="20"/>
      <c r="C8" s="20"/>
      <c r="D8" s="20"/>
      <c r="E8" s="21"/>
      <c r="F8" s="12">
        <f>IF(E8="W",4,IF(E8="L",0,0))</f>
        <v>0</v>
      </c>
      <c r="G8" s="6"/>
      <c r="H8" s="6"/>
      <c r="I8" s="4" t="s">
        <v>20</v>
      </c>
      <c r="J8" s="4"/>
      <c r="K8" s="25"/>
      <c r="L8" s="14" t="s">
        <v>21</v>
      </c>
      <c r="M8" s="53"/>
      <c r="N8" s="53"/>
      <c r="O8" s="6"/>
    </row>
    <row r="9" spans="1:15" ht="10.5" customHeight="1">
      <c r="A9" s="19"/>
      <c r="B9" s="20"/>
      <c r="C9" s="20"/>
      <c r="D9" s="20"/>
      <c r="E9" s="21"/>
      <c r="F9" s="12">
        <f aca="true" t="shared" si="0" ref="F9:F21">IF(E9="W",4,IF(E9="L",0,0))</f>
        <v>0</v>
      </c>
      <c r="G9" s="6"/>
      <c r="H9" s="6"/>
      <c r="I9" s="54" t="s">
        <v>7</v>
      </c>
      <c r="J9" s="55"/>
      <c r="K9" s="54" t="s">
        <v>8</v>
      </c>
      <c r="L9" s="55"/>
      <c r="M9" s="13" t="s">
        <v>9</v>
      </c>
      <c r="N9" s="13" t="s">
        <v>10</v>
      </c>
      <c r="O9" s="6"/>
    </row>
    <row r="10" spans="1:15" ht="10.5" customHeight="1">
      <c r="A10" s="19"/>
      <c r="B10" s="20"/>
      <c r="C10" s="20"/>
      <c r="D10" s="20"/>
      <c r="E10" s="21"/>
      <c r="F10" s="12">
        <f t="shared" si="0"/>
        <v>0</v>
      </c>
      <c r="G10" s="6"/>
      <c r="H10" s="6"/>
      <c r="I10" s="49"/>
      <c r="J10" s="50"/>
      <c r="K10" s="49"/>
      <c r="L10" s="50"/>
      <c r="M10" s="21"/>
      <c r="N10" s="12">
        <f>IF(AND(J20="Bracket",M10="W"),1,IF(AND(J20="Dual",M10="W"),2,0))</f>
        <v>0</v>
      </c>
      <c r="O10" s="10"/>
    </row>
    <row r="11" spans="1:15" ht="10.5" customHeight="1">
      <c r="A11" s="19"/>
      <c r="B11" s="20"/>
      <c r="C11" s="20"/>
      <c r="D11" s="20"/>
      <c r="E11" s="21"/>
      <c r="F11" s="12">
        <f t="shared" si="0"/>
        <v>0</v>
      </c>
      <c r="G11" s="6"/>
      <c r="H11" s="6"/>
      <c r="I11" s="49"/>
      <c r="J11" s="50"/>
      <c r="K11" s="49"/>
      <c r="L11" s="50"/>
      <c r="M11" s="21"/>
      <c r="N11" s="12">
        <f>IF(AND(J20="Bracket",M11="W"),1,IF(AND(J20="Dual",M11="W"),2,0))</f>
        <v>0</v>
      </c>
      <c r="O11" s="10"/>
    </row>
    <row r="12" spans="1:15" ht="10.5" customHeight="1">
      <c r="A12" s="19"/>
      <c r="B12" s="20"/>
      <c r="C12" s="20"/>
      <c r="D12" s="20"/>
      <c r="E12" s="21"/>
      <c r="F12" s="12">
        <f t="shared" si="0"/>
        <v>0</v>
      </c>
      <c r="G12" s="6"/>
      <c r="H12" s="6"/>
      <c r="I12" s="49"/>
      <c r="J12" s="50"/>
      <c r="K12" s="49"/>
      <c r="L12" s="50"/>
      <c r="M12" s="21"/>
      <c r="N12" s="12">
        <f>IF(AND(J20="Bracket",M12="W"),1,IF(AND(J20="Dual",M12="W"),2,0))</f>
        <v>0</v>
      </c>
      <c r="O12" s="10"/>
    </row>
    <row r="13" spans="1:15" ht="10.5" customHeight="1">
      <c r="A13" s="19"/>
      <c r="B13" s="20"/>
      <c r="C13" s="20"/>
      <c r="D13" s="20"/>
      <c r="E13" s="21"/>
      <c r="F13" s="12">
        <f t="shared" si="0"/>
        <v>0</v>
      </c>
      <c r="G13" s="6"/>
      <c r="H13" s="6"/>
      <c r="I13" s="49"/>
      <c r="J13" s="50"/>
      <c r="K13" s="49"/>
      <c r="L13" s="50"/>
      <c r="M13" s="21"/>
      <c r="N13" s="12">
        <f>IF(AND(J20="Bracket",M13="W"),1,IF(AND(J20="Dual",M13="W"),2,0))</f>
        <v>0</v>
      </c>
      <c r="O13" s="10"/>
    </row>
    <row r="14" spans="1:15" ht="10.5" customHeight="1">
      <c r="A14" s="19"/>
      <c r="B14" s="20"/>
      <c r="C14" s="20"/>
      <c r="D14" s="20"/>
      <c r="E14" s="21"/>
      <c r="F14" s="12">
        <f t="shared" si="0"/>
        <v>0</v>
      </c>
      <c r="G14" s="6"/>
      <c r="H14" s="6"/>
      <c r="I14" s="49"/>
      <c r="J14" s="50"/>
      <c r="K14" s="49"/>
      <c r="L14" s="50"/>
      <c r="M14" s="21"/>
      <c r="N14" s="12">
        <f>IF(AND(J20="Bracket",M14="W"),1,IF(AND(J20="Dual",M14="W"),2,0))</f>
        <v>0</v>
      </c>
      <c r="O14" s="10"/>
    </row>
    <row r="15" spans="1:15" ht="10.5" customHeight="1">
      <c r="A15" s="19"/>
      <c r="B15" s="20"/>
      <c r="C15" s="20"/>
      <c r="D15" s="20"/>
      <c r="E15" s="21"/>
      <c r="F15" s="12">
        <f t="shared" si="0"/>
        <v>0</v>
      </c>
      <c r="H15" s="6"/>
      <c r="I15" s="49"/>
      <c r="J15" s="50"/>
      <c r="K15" s="49"/>
      <c r="L15" s="50"/>
      <c r="M15" s="21"/>
      <c r="N15" s="12">
        <f>IF(AND(J20="Bracket",M15="W"),1,IF(AND(J20="Dual",M15="W"),2,0))</f>
        <v>0</v>
      </c>
      <c r="O15" s="10"/>
    </row>
    <row r="16" spans="1:15" ht="10.5" customHeight="1">
      <c r="A16" s="19"/>
      <c r="B16" s="20"/>
      <c r="C16" s="20"/>
      <c r="D16" s="20"/>
      <c r="E16" s="21"/>
      <c r="F16" s="12">
        <f t="shared" si="0"/>
        <v>0</v>
      </c>
      <c r="G16" s="6"/>
      <c r="H16" s="6"/>
      <c r="I16" s="49"/>
      <c r="J16" s="50"/>
      <c r="K16" s="49"/>
      <c r="L16" s="50"/>
      <c r="M16" s="21"/>
      <c r="N16" s="12">
        <f>IF(AND(J20="Bracket",M16="W"),1,IF(AND(J20="Dual",M16="W"),2,0))</f>
        <v>0</v>
      </c>
      <c r="O16" s="10"/>
    </row>
    <row r="17" spans="1:15" ht="10.5" customHeight="1">
      <c r="A17" s="19"/>
      <c r="B17" s="20"/>
      <c r="C17" s="20"/>
      <c r="D17" s="20"/>
      <c r="E17" s="21"/>
      <c r="F17" s="12">
        <f t="shared" si="0"/>
        <v>0</v>
      </c>
      <c r="G17" s="6"/>
      <c r="H17" s="6"/>
      <c r="I17" s="49"/>
      <c r="J17" s="50"/>
      <c r="K17" s="49"/>
      <c r="L17" s="50"/>
      <c r="M17" s="21"/>
      <c r="N17" s="12">
        <f>IF(AND(J20="Bracket",M17="W"),1,IF(AND(J20="Dual",M17="W"),2,0))</f>
        <v>0</v>
      </c>
      <c r="O17" s="10"/>
    </row>
    <row r="18" spans="1:15" ht="10.5" customHeight="1">
      <c r="A18" s="19"/>
      <c r="B18" s="20"/>
      <c r="C18" s="20"/>
      <c r="D18" s="20"/>
      <c r="E18" s="21"/>
      <c r="F18" s="12">
        <f t="shared" si="0"/>
        <v>0</v>
      </c>
      <c r="G18" s="6"/>
      <c r="H18" s="6"/>
      <c r="I18" s="49"/>
      <c r="J18" s="50"/>
      <c r="K18" s="49"/>
      <c r="L18" s="50"/>
      <c r="M18" s="21"/>
      <c r="N18" s="12">
        <f>IF(AND(J20="Bracket",M18="W"),1,IF(AND(J20="Dual",M18="W"),2,0))</f>
        <v>0</v>
      </c>
      <c r="O18" s="10"/>
    </row>
    <row r="19" spans="1:15" ht="10.5" customHeight="1">
      <c r="A19" s="19"/>
      <c r="B19" s="20"/>
      <c r="C19" s="20"/>
      <c r="D19" s="20"/>
      <c r="E19" s="21"/>
      <c r="F19" s="12">
        <f t="shared" si="0"/>
        <v>0</v>
      </c>
      <c r="G19" s="6"/>
      <c r="H19" s="6"/>
      <c r="I19" s="51"/>
      <c r="J19" s="51"/>
      <c r="K19" s="49"/>
      <c r="L19" s="50"/>
      <c r="M19" s="21"/>
      <c r="N19" s="12">
        <f>IF(AND(J20="Bracket",M19="W"),1,IF(AND(J20="Dual",M19="W"),2,0))</f>
        <v>0</v>
      </c>
      <c r="O19" s="10"/>
    </row>
    <row r="20" spans="1:15" ht="10.5" customHeight="1">
      <c r="A20" s="19"/>
      <c r="B20" s="20"/>
      <c r="C20" s="20"/>
      <c r="D20" s="20"/>
      <c r="E20" s="21"/>
      <c r="F20" s="12">
        <f t="shared" si="0"/>
        <v>0</v>
      </c>
      <c r="G20" s="6"/>
      <c r="H20" s="6"/>
      <c r="I20" s="5" t="s">
        <v>29</v>
      </c>
      <c r="J20" s="60"/>
      <c r="K20" s="9"/>
      <c r="L20" s="9"/>
      <c r="M20" s="9"/>
      <c r="N20" s="41">
        <f>IF(J20="Dual",SUM(N10:N19),IF(J20="Bracket",(SUM(N10:N19)+SUM(I22:L22)),0))</f>
        <v>0</v>
      </c>
      <c r="O20" s="42"/>
    </row>
    <row r="21" spans="1:15" ht="10.5" customHeight="1">
      <c r="A21" s="19"/>
      <c r="B21" s="20"/>
      <c r="C21" s="20"/>
      <c r="D21" s="20"/>
      <c r="E21" s="21"/>
      <c r="F21" s="12">
        <f t="shared" si="0"/>
        <v>0</v>
      </c>
      <c r="G21" s="6"/>
      <c r="H21" s="6"/>
      <c r="I21" s="5" t="s">
        <v>30</v>
      </c>
      <c r="J21" s="61"/>
      <c r="K21" s="44" t="s">
        <v>32</v>
      </c>
      <c r="L21" s="44"/>
      <c r="M21" s="44"/>
      <c r="N21" s="43"/>
      <c r="O21" s="43"/>
    </row>
    <row r="22" spans="1:15" ht="10.5" customHeight="1">
      <c r="A22" s="65" t="s">
        <v>12</v>
      </c>
      <c r="B22" s="65"/>
      <c r="C22" s="65"/>
      <c r="D22" s="65"/>
      <c r="E22" s="65"/>
      <c r="F22" s="65"/>
      <c r="G22" s="6"/>
      <c r="H22" s="6"/>
      <c r="I22" s="11">
        <f>IF(AND(K8="14+",M8="First"),16,IF(AND(K8="14+",M8="Second"),12,IF(AND(K8="14+",M8="Third"),9,IF(AND(K8="14+",M8="Fourth"),6,IF(AND(K8="14+",M8="Fifth"),3,IF(AND(K8="14+",M8="Sixth"),2,0))))))</f>
        <v>0</v>
      </c>
      <c r="J22" s="11">
        <f>IF(AND(K8="10-13",M8="First"),12,IF(AND(K8="10-13",M8="Second"),9,IF(AND(K8="10-13",M8="Third"),6,IF(AND(K8="10-13",M8="Fourth"),4,0))))</f>
        <v>0</v>
      </c>
      <c r="K22" s="11">
        <f>IF(AND(K8="7-9",M8="First"),9,IF(AND(K8="7-9",M8="Second"),7,IF(AND(K8="7-9",M8="Third"),5,IF(AND(K8="7-9",M8="Fourth"),3,0))))</f>
        <v>0</v>
      </c>
      <c r="L22" s="11">
        <f>IF(AND(K8="5-6",M8="First"),7,IF(AND(K8="5-6",M8="Second"),5,IF(AND(K8="5-6",M8="Third"),3,IF(AND(K8="5-6",M8="Fourth"),0,0))))</f>
        <v>0</v>
      </c>
      <c r="M22" s="6"/>
      <c r="N22" s="6"/>
      <c r="O22" s="6"/>
    </row>
    <row r="23" spans="1:15" ht="10.5" customHeight="1">
      <c r="A23" s="19"/>
      <c r="B23" s="20"/>
      <c r="C23" s="20"/>
      <c r="D23" s="20"/>
      <c r="E23" s="21"/>
      <c r="F23" s="7"/>
      <c r="G23" s="6"/>
      <c r="H23" s="6"/>
      <c r="I23" s="38" t="s">
        <v>33</v>
      </c>
      <c r="J23" s="38"/>
      <c r="K23" s="38"/>
      <c r="L23" s="38"/>
      <c r="M23" s="38"/>
      <c r="N23" s="38"/>
      <c r="O23" s="6"/>
    </row>
    <row r="24" spans="1:15" ht="10.5" customHeight="1">
      <c r="A24" s="19"/>
      <c r="B24" s="20"/>
      <c r="C24" s="20"/>
      <c r="D24" s="20"/>
      <c r="E24" s="21"/>
      <c r="F24" s="7"/>
      <c r="G24" s="6"/>
      <c r="H24" s="6"/>
      <c r="I24" s="14" t="s">
        <v>19</v>
      </c>
      <c r="J24" s="58"/>
      <c r="K24" s="58"/>
      <c r="L24" s="8" t="s">
        <v>22</v>
      </c>
      <c r="M24" s="58"/>
      <c r="N24" s="58"/>
      <c r="O24" s="6"/>
    </row>
    <row r="25" spans="1:15" ht="10.5" customHeight="1">
      <c r="A25" s="65" t="s">
        <v>13</v>
      </c>
      <c r="B25" s="65"/>
      <c r="C25" s="65"/>
      <c r="D25" s="65"/>
      <c r="E25" s="65"/>
      <c r="F25" s="65"/>
      <c r="G25" s="6"/>
      <c r="H25" s="6"/>
      <c r="I25" s="59" t="s">
        <v>24</v>
      </c>
      <c r="J25" s="59"/>
      <c r="K25" s="24"/>
      <c r="L25" s="8" t="s">
        <v>23</v>
      </c>
      <c r="M25" s="52"/>
      <c r="N25" s="52"/>
      <c r="O25" s="6"/>
    </row>
    <row r="26" spans="1:15" ht="10.5" customHeight="1">
      <c r="A26" s="19"/>
      <c r="B26" s="20"/>
      <c r="C26" s="20"/>
      <c r="D26" s="20"/>
      <c r="E26" s="21"/>
      <c r="F26" s="7"/>
      <c r="G26" s="6"/>
      <c r="H26" s="6"/>
      <c r="I26" s="4" t="s">
        <v>20</v>
      </c>
      <c r="J26" s="4"/>
      <c r="K26" s="25"/>
      <c r="L26" s="14" t="s">
        <v>21</v>
      </c>
      <c r="M26" s="53"/>
      <c r="N26" s="53"/>
      <c r="O26" s="6"/>
    </row>
    <row r="27" spans="1:15" ht="10.5" customHeight="1">
      <c r="A27" s="19"/>
      <c r="B27" s="20"/>
      <c r="C27" s="20"/>
      <c r="D27" s="20"/>
      <c r="E27" s="21"/>
      <c r="F27" s="7"/>
      <c r="G27" s="6"/>
      <c r="H27" s="6"/>
      <c r="I27" s="54" t="s">
        <v>7</v>
      </c>
      <c r="J27" s="55"/>
      <c r="K27" s="54" t="s">
        <v>8</v>
      </c>
      <c r="L27" s="55"/>
      <c r="M27" s="13" t="s">
        <v>9</v>
      </c>
      <c r="N27" s="13" t="s">
        <v>10</v>
      </c>
      <c r="O27" s="6"/>
    </row>
    <row r="28" spans="1:15" ht="10.5" customHeight="1">
      <c r="A28" s="6"/>
      <c r="B28" s="6"/>
      <c r="C28" s="6"/>
      <c r="D28" s="6"/>
      <c r="E28" s="41">
        <f>SUM(F8:F21)</f>
        <v>0</v>
      </c>
      <c r="F28" s="41"/>
      <c r="G28" s="6"/>
      <c r="H28" s="6"/>
      <c r="I28" s="49"/>
      <c r="J28" s="50"/>
      <c r="K28" s="49"/>
      <c r="L28" s="50"/>
      <c r="M28" s="21"/>
      <c r="N28" s="12">
        <f>IF(AND(J38="Bracket",M28="W"),1,IF(AND(J38="Dual",M28="W"),2,0))</f>
        <v>0</v>
      </c>
      <c r="O28" s="6"/>
    </row>
    <row r="29" spans="1:15" ht="10.5" customHeight="1">
      <c r="A29" s="6"/>
      <c r="B29" s="6"/>
      <c r="C29" s="62" t="s">
        <v>18</v>
      </c>
      <c r="D29" s="62"/>
      <c r="E29" s="42"/>
      <c r="F29" s="42"/>
      <c r="G29" s="6"/>
      <c r="H29" s="6"/>
      <c r="I29" s="49"/>
      <c r="J29" s="50"/>
      <c r="K29" s="49"/>
      <c r="L29" s="50"/>
      <c r="M29" s="21"/>
      <c r="N29" s="12">
        <f>IF(AND(J38="Bracket",M29="W"),1,IF(AND(J38="Dual",M29="W"),2,0))</f>
        <v>0</v>
      </c>
      <c r="O29" s="6"/>
    </row>
    <row r="30" spans="1:15" ht="10.5" customHeight="1">
      <c r="A30" s="38" t="s">
        <v>27</v>
      </c>
      <c r="B30" s="38"/>
      <c r="C30" s="38"/>
      <c r="D30" s="38"/>
      <c r="E30" s="38"/>
      <c r="F30" s="38"/>
      <c r="G30" s="6"/>
      <c r="H30" s="6"/>
      <c r="I30" s="49"/>
      <c r="J30" s="50"/>
      <c r="K30" s="49"/>
      <c r="L30" s="50"/>
      <c r="M30" s="21"/>
      <c r="N30" s="12">
        <f>IF(AND(J38="Bracket",M30="W"),1,IF(AND(J38="Dual",M30="W"),2,0))</f>
        <v>0</v>
      </c>
      <c r="O30" s="6"/>
    </row>
    <row r="31" spans="1:15" ht="10.5" customHeight="1">
      <c r="A31" s="14" t="s">
        <v>19</v>
      </c>
      <c r="B31" s="58"/>
      <c r="C31" s="58"/>
      <c r="D31" s="8" t="s">
        <v>22</v>
      </c>
      <c r="E31" s="58"/>
      <c r="F31" s="58"/>
      <c r="G31" s="6"/>
      <c r="H31" s="6"/>
      <c r="I31" s="49"/>
      <c r="J31" s="50"/>
      <c r="K31" s="49"/>
      <c r="L31" s="50"/>
      <c r="M31" s="21"/>
      <c r="N31" s="12">
        <f>IF(AND(J38="Bracket",M31="W"),1,IF(AND(J38="Dual",M31="W"),2,0))</f>
        <v>0</v>
      </c>
      <c r="O31" s="6"/>
    </row>
    <row r="32" spans="1:15" ht="10.5" customHeight="1">
      <c r="A32" s="59" t="s">
        <v>24</v>
      </c>
      <c r="B32" s="59"/>
      <c r="C32" s="24"/>
      <c r="D32" s="8" t="s">
        <v>23</v>
      </c>
      <c r="E32" s="52"/>
      <c r="F32" s="52"/>
      <c r="G32" s="6"/>
      <c r="H32" s="6"/>
      <c r="I32" s="49"/>
      <c r="J32" s="50"/>
      <c r="K32" s="49"/>
      <c r="L32" s="50"/>
      <c r="M32" s="21"/>
      <c r="N32" s="12">
        <f>IF(AND(J38="Bracket",M32="W"),1,IF(AND(J38="Dual",M32="W"),2,0))</f>
        <v>0</v>
      </c>
      <c r="O32" s="6"/>
    </row>
    <row r="33" spans="1:15" ht="10.5" customHeight="1">
      <c r="A33" s="56" t="s">
        <v>20</v>
      </c>
      <c r="B33" s="56"/>
      <c r="C33" s="25"/>
      <c r="D33" s="14" t="s">
        <v>21</v>
      </c>
      <c r="E33" s="53"/>
      <c r="F33" s="53"/>
      <c r="G33" s="6"/>
      <c r="H33" s="6"/>
      <c r="I33" s="49"/>
      <c r="J33" s="50"/>
      <c r="K33" s="49"/>
      <c r="L33" s="50"/>
      <c r="M33" s="21"/>
      <c r="N33" s="12">
        <f>IF(AND(J38="Bracket",M33="W"),1,IF(AND(J38="Dual",M33="W"),2,0))</f>
        <v>0</v>
      </c>
      <c r="O33" s="6"/>
    </row>
    <row r="34" spans="1:15" s="2" customFormat="1" ht="10.5" customHeight="1">
      <c r="A34" s="65" t="s">
        <v>7</v>
      </c>
      <c r="B34" s="65"/>
      <c r="C34" s="13" t="s">
        <v>8</v>
      </c>
      <c r="D34" s="13" t="s">
        <v>9</v>
      </c>
      <c r="E34" s="65" t="s">
        <v>10</v>
      </c>
      <c r="F34" s="65"/>
      <c r="G34" s="4"/>
      <c r="H34" s="4"/>
      <c r="I34" s="49"/>
      <c r="J34" s="50"/>
      <c r="K34" s="49"/>
      <c r="L34" s="50"/>
      <c r="M34" s="21"/>
      <c r="N34" s="12">
        <f>IF(AND(J38="Bracket",M34="W"),1,IF(AND(J38="Dual",M34="W"),2,0))</f>
        <v>0</v>
      </c>
      <c r="O34" s="6"/>
    </row>
    <row r="35" spans="1:15" ht="10.5" customHeight="1">
      <c r="A35" s="51"/>
      <c r="B35" s="51"/>
      <c r="C35" s="23"/>
      <c r="D35" s="21"/>
      <c r="E35" s="64">
        <f>IF(AND(B45="Bracket",D35="W"),1,IF(AND(B45="Dual",D35="W"),2,0))</f>
        <v>0</v>
      </c>
      <c r="F35" s="64"/>
      <c r="G35" s="6"/>
      <c r="H35" s="6"/>
      <c r="I35" s="49"/>
      <c r="J35" s="50"/>
      <c r="K35" s="49"/>
      <c r="L35" s="50"/>
      <c r="M35" s="21"/>
      <c r="N35" s="12">
        <f>IF(AND(J38="Bracket",M35="W"),1,IF(AND(J38="Dual",M35="W"),2,0))</f>
        <v>0</v>
      </c>
      <c r="O35" s="6"/>
    </row>
    <row r="36" spans="1:15" ht="10.5" customHeight="1">
      <c r="A36" s="51"/>
      <c r="B36" s="51"/>
      <c r="C36" s="23"/>
      <c r="D36" s="21"/>
      <c r="E36" s="64">
        <f>IF(AND(B45="Bracket",D36="W"),1,IF(AND(B45="Dual",D36="W"),2,0))</f>
        <v>0</v>
      </c>
      <c r="F36" s="64"/>
      <c r="G36" s="6"/>
      <c r="H36" s="6"/>
      <c r="I36" s="49"/>
      <c r="J36" s="50"/>
      <c r="K36" s="49"/>
      <c r="L36" s="50"/>
      <c r="M36" s="21"/>
      <c r="N36" s="12">
        <f>IF(AND(J38="Bracket",M36="W"),1,IF(AND(J38="Dual",M36="W"),2,0))</f>
        <v>0</v>
      </c>
      <c r="O36" s="6"/>
    </row>
    <row r="37" spans="1:15" ht="10.5" customHeight="1">
      <c r="A37" s="51"/>
      <c r="B37" s="51"/>
      <c r="C37" s="23"/>
      <c r="D37" s="21"/>
      <c r="E37" s="64">
        <f>IF(AND(B45="Bracket",D37="W"),1,IF(AND(B45="Dual",D37="W"),2,0))</f>
        <v>0</v>
      </c>
      <c r="F37" s="64"/>
      <c r="G37" s="6"/>
      <c r="H37" s="6"/>
      <c r="I37" s="51"/>
      <c r="J37" s="51"/>
      <c r="K37" s="49"/>
      <c r="L37" s="50"/>
      <c r="M37" s="21"/>
      <c r="N37" s="12">
        <f>IF(AND(J38="Bracket",M37="W"),1,IF(AND(J38="Dual",M37="W"),2,0))</f>
        <v>0</v>
      </c>
      <c r="O37" s="6"/>
    </row>
    <row r="38" spans="1:15" ht="10.5" customHeight="1">
      <c r="A38" s="51"/>
      <c r="B38" s="51"/>
      <c r="C38" s="23"/>
      <c r="D38" s="21"/>
      <c r="E38" s="64">
        <f>IF(AND(B45="Bracket",D38="W"),1,IF(AND(B45="Dual",D38="W"),2,0))</f>
        <v>0</v>
      </c>
      <c r="F38" s="64"/>
      <c r="G38" s="6"/>
      <c r="H38" s="6"/>
      <c r="I38" s="5" t="s">
        <v>29</v>
      </c>
      <c r="J38" s="39"/>
      <c r="K38" s="9"/>
      <c r="L38" s="9"/>
      <c r="M38" s="9"/>
      <c r="N38" s="41">
        <f>IF(J38="Dual",SUM(N28:N37),IF(J38="Bracket",(SUM(N28:N37)+SUM(I40:L40)),0))</f>
        <v>0</v>
      </c>
      <c r="O38" s="42"/>
    </row>
    <row r="39" spans="1:15" ht="10.5" customHeight="1">
      <c r="A39" s="51"/>
      <c r="B39" s="51"/>
      <c r="C39" s="23"/>
      <c r="D39" s="21"/>
      <c r="E39" s="64">
        <f>IF(AND(B45="Bracket",D39="W"),1,IF(AND(B45="Dual",D39="W"),2,0))</f>
        <v>0</v>
      </c>
      <c r="F39" s="64"/>
      <c r="G39" s="6"/>
      <c r="H39" s="6"/>
      <c r="I39" s="5" t="s">
        <v>30</v>
      </c>
      <c r="J39" s="40"/>
      <c r="K39" s="44" t="s">
        <v>34</v>
      </c>
      <c r="L39" s="44"/>
      <c r="M39" s="44"/>
      <c r="N39" s="43"/>
      <c r="O39" s="43"/>
    </row>
    <row r="40" spans="1:15" ht="10.5" customHeight="1">
      <c r="A40" s="51"/>
      <c r="B40" s="51"/>
      <c r="C40" s="23"/>
      <c r="D40" s="21"/>
      <c r="E40" s="64">
        <f>IF(AND(B45="Bracket",D40="W"),1,IF(AND(B45="Dual",D40="W"),2,0))</f>
        <v>0</v>
      </c>
      <c r="F40" s="64"/>
      <c r="G40" s="6"/>
      <c r="H40" s="6"/>
      <c r="I40" s="11">
        <f>IF(AND(K26="14+",M26="First"),16,IF(AND(K26="14+",M26="Second"),12,IF(AND(K26="14+",M26="Third"),9,IF(AND(K26="14+",M26="Fourth"),6,IF(AND(K26="14+",M26="Fifth"),3,IF(AND(K26="14+",M26="Sixth"),2,0))))))</f>
        <v>0</v>
      </c>
      <c r="J40" s="11">
        <f>IF(AND(K26="10-13",M26="First"),12,IF(AND(K26="10-13",M26="Second"),9,IF(AND(K26="10-13",M26="Third"),6,IF(AND(K26="10-13",M26="Fourth"),4,0))))</f>
        <v>0</v>
      </c>
      <c r="K40" s="11">
        <f>IF(AND(K26="7-9",M26="First"),9,IF(AND(K26="7-9",M26="Second"),7,IF(AND(K26="7-9",M26="Third"),5,IF(AND(K26="7-9",M26="Fourth"),3,0))))</f>
        <v>0</v>
      </c>
      <c r="L40" s="11">
        <f>IF(AND(K26="5-6",M26="First"),7,IF(AND(K26="5-6",M26="Second"),5,IF(AND(K26="5-6",M26="Third"),3,IF(AND(K26="5-6",M26="Fourth"),0,0))))</f>
        <v>0</v>
      </c>
      <c r="M40" s="6"/>
      <c r="N40" s="6"/>
      <c r="O40" s="6"/>
    </row>
    <row r="41" spans="1:15" ht="10.5" customHeight="1">
      <c r="A41" s="51"/>
      <c r="B41" s="51"/>
      <c r="C41" s="23"/>
      <c r="D41" s="21"/>
      <c r="E41" s="64">
        <f>IF(AND(B45="Bracket",D41="W"),1,IF(AND(B45="Dual",D41="W"),2,0))</f>
        <v>0</v>
      </c>
      <c r="F41" s="64"/>
      <c r="G41" s="6"/>
      <c r="H41" s="6"/>
      <c r="I41" s="38" t="s">
        <v>35</v>
      </c>
      <c r="J41" s="38"/>
      <c r="K41" s="38"/>
      <c r="L41" s="38"/>
      <c r="M41" s="38"/>
      <c r="N41" s="38"/>
      <c r="O41" s="6"/>
    </row>
    <row r="42" spans="1:15" ht="10.5" customHeight="1">
      <c r="A42" s="51"/>
      <c r="B42" s="51"/>
      <c r="C42" s="23"/>
      <c r="D42" s="21"/>
      <c r="E42" s="64">
        <f>IF(AND(B45="Bracket",D42="W"),1,IF(AND(B45="Dual",D42="W"),2,0))</f>
        <v>0</v>
      </c>
      <c r="F42" s="64"/>
      <c r="G42" s="6"/>
      <c r="H42" s="6"/>
      <c r="I42" s="14" t="s">
        <v>19</v>
      </c>
      <c r="J42" s="57"/>
      <c r="K42" s="57"/>
      <c r="L42" s="8" t="s">
        <v>22</v>
      </c>
      <c r="M42" s="58"/>
      <c r="N42" s="58"/>
      <c r="O42" s="6"/>
    </row>
    <row r="43" spans="1:15" ht="10.5" customHeight="1">
      <c r="A43" s="51"/>
      <c r="B43" s="51"/>
      <c r="C43" s="23"/>
      <c r="D43" s="21"/>
      <c r="E43" s="64">
        <f>IF(AND(B45="Bracket",D43="W"),1,IF(AND(B45="Dual",D43="W"),2,0))</f>
        <v>0</v>
      </c>
      <c r="F43" s="64"/>
      <c r="G43" s="6"/>
      <c r="H43" s="6"/>
      <c r="I43" s="59" t="s">
        <v>24</v>
      </c>
      <c r="J43" s="59"/>
      <c r="K43" s="24"/>
      <c r="L43" s="8" t="s">
        <v>23</v>
      </c>
      <c r="M43" s="52"/>
      <c r="N43" s="52"/>
      <c r="O43" s="6"/>
    </row>
    <row r="44" spans="1:15" ht="10.5" customHeight="1">
      <c r="A44" s="51"/>
      <c r="B44" s="51"/>
      <c r="C44" s="23"/>
      <c r="D44" s="21"/>
      <c r="E44" s="64">
        <f>IF(AND(B45="Bracket",D44="W"),1,IF(AND(B45="Dual",D44="W"),2,0))</f>
        <v>0</v>
      </c>
      <c r="F44" s="64"/>
      <c r="G44" s="6"/>
      <c r="H44" s="6"/>
      <c r="I44" s="4" t="s">
        <v>20</v>
      </c>
      <c r="J44" s="4"/>
      <c r="K44" s="25"/>
      <c r="L44" s="14" t="s">
        <v>21</v>
      </c>
      <c r="M44" s="53"/>
      <c r="N44" s="53"/>
      <c r="O44" s="6"/>
    </row>
    <row r="45" spans="1:15" ht="10.5" customHeight="1">
      <c r="A45" s="5" t="s">
        <v>25</v>
      </c>
      <c r="B45" s="60"/>
      <c r="C45" s="9"/>
      <c r="D45" s="9"/>
      <c r="E45" s="41">
        <f>IF(B45="Dual",SUM(E35:F44),IF(B45="Bracket",(SUM(E35:F44)+SUM(A47:D47)),0))</f>
        <v>0</v>
      </c>
      <c r="F45" s="41"/>
      <c r="G45" s="6"/>
      <c r="H45" s="6"/>
      <c r="I45" s="54" t="s">
        <v>7</v>
      </c>
      <c r="J45" s="55"/>
      <c r="K45" s="54" t="s">
        <v>8</v>
      </c>
      <c r="L45" s="55"/>
      <c r="M45" s="13" t="s">
        <v>9</v>
      </c>
      <c r="N45" s="13" t="s">
        <v>10</v>
      </c>
      <c r="O45" s="6"/>
    </row>
    <row r="46" spans="1:15" ht="10.5" customHeight="1">
      <c r="A46" s="5" t="s">
        <v>26</v>
      </c>
      <c r="B46" s="61"/>
      <c r="C46" s="44" t="s">
        <v>28</v>
      </c>
      <c r="D46" s="44"/>
      <c r="E46" s="43"/>
      <c r="F46" s="43"/>
      <c r="G46" s="6"/>
      <c r="H46" s="6"/>
      <c r="I46" s="49"/>
      <c r="J46" s="50"/>
      <c r="K46" s="49"/>
      <c r="L46" s="50"/>
      <c r="M46" s="21"/>
      <c r="N46" s="12">
        <f>IF(AND(J53="Bracket",M46="W"),1,IF(AND(J53="Dual",M46="W"),2,0))</f>
        <v>0</v>
      </c>
      <c r="O46" s="6"/>
    </row>
    <row r="47" spans="1:15" ht="10.5" customHeight="1">
      <c r="A47" s="11">
        <f>IF(AND(C33="14+",E33="First"),16,IF(AND(C33="14+",E33="Second"),12,IF(AND(C33="14+",E33="Third"),9,IF(AND(C33="14+",E33="Fourth"),6,IF(AND(C33="14+",E33="Fifth"),3,IF(AND(C33="14+",E33="Sixth"),2,0))))))</f>
        <v>0</v>
      </c>
      <c r="B47" s="11">
        <f>IF(AND(C33="10-13",E33="First"),12,IF(AND(C33="10-13",E33="Second"),9,IF(AND(C33="10-13",E33="Third"),6,IF(AND(C33="10-13",E33="Fourth"),4,0))))</f>
        <v>0</v>
      </c>
      <c r="C47" s="11">
        <f>IF(AND(C33="7-9",E33="First"),9,IF(AND(C33="7-9",E33="Second"),7,IF(AND(C33="7-9",E33="Third"),5,IF(AND(C33="7-9",E33="Fourth"),3,0))))</f>
        <v>0</v>
      </c>
      <c r="D47" s="11">
        <f>IF(AND(C33="5-6",E33="First"),7,IF(AND(C33="5-6",E33="Second"),5,IF(AND(C33="5-6",E33="Third"),3,IF(AND(C33="5-6",E33="Fourth"),0,0))))</f>
        <v>0</v>
      </c>
      <c r="I47" s="49"/>
      <c r="J47" s="50"/>
      <c r="K47" s="49"/>
      <c r="L47" s="50"/>
      <c r="M47" s="21"/>
      <c r="N47" s="12">
        <f>IF(AND(J53="Bracket",M47="W"),1,IF(AND(J53="Dual",M47="W"),2,0))</f>
        <v>0</v>
      </c>
      <c r="O47" s="6"/>
    </row>
    <row r="48" spans="1:15" ht="10.5" customHeight="1">
      <c r="A48" s="3"/>
      <c r="B48" s="3"/>
      <c r="C48" s="3"/>
      <c r="D48" s="3"/>
      <c r="E48" s="3"/>
      <c r="F48" s="3"/>
      <c r="I48" s="49"/>
      <c r="J48" s="50"/>
      <c r="K48" s="49"/>
      <c r="L48" s="50"/>
      <c r="M48" s="21"/>
      <c r="N48" s="12">
        <f>IF(AND(J53="Bracket",M48="W"),1,IF(AND(J53="Dual",M48="W"),2,0))</f>
        <v>0</v>
      </c>
      <c r="O48" s="6"/>
    </row>
    <row r="49" spans="1:15" ht="10.5" customHeight="1">
      <c r="A49" s="46" t="s">
        <v>41</v>
      </c>
      <c r="B49" s="46"/>
      <c r="C49" s="16" t="s">
        <v>38</v>
      </c>
      <c r="D49" s="47">
        <f>SUM(A55:G55)</f>
        <v>0</v>
      </c>
      <c r="E49" s="47"/>
      <c r="F49" s="3"/>
      <c r="I49" s="49"/>
      <c r="J49" s="50"/>
      <c r="K49" s="49"/>
      <c r="L49" s="50"/>
      <c r="M49" s="21"/>
      <c r="N49" s="12">
        <f>IF(AND(J53="Bracket",M49="W"),1,IF(AND(J53="Dual",M49="W"),2,0))</f>
        <v>0</v>
      </c>
      <c r="O49" s="6"/>
    </row>
    <row r="50" spans="1:15" ht="10.5" customHeight="1">
      <c r="A50" s="46"/>
      <c r="B50" s="46"/>
      <c r="C50" s="18">
        <f>MIN(E45,N20,N38)</f>
        <v>0</v>
      </c>
      <c r="F50" s="3"/>
      <c r="I50" s="49"/>
      <c r="J50" s="50"/>
      <c r="K50" s="49"/>
      <c r="L50" s="50"/>
      <c r="M50" s="21"/>
      <c r="N50" s="12">
        <f>IF(AND(J53="Bracket",M50="W"),1,IF(AND(J53="Dual",M50="W"),2,0))</f>
        <v>0</v>
      </c>
      <c r="O50" s="6"/>
    </row>
    <row r="51" spans="1:15" ht="10.5" customHeight="1">
      <c r="A51" s="46"/>
      <c r="B51" s="46"/>
      <c r="C51" s="16" t="s">
        <v>37</v>
      </c>
      <c r="D51" s="47">
        <f>SUM(A56:G56)</f>
        <v>0</v>
      </c>
      <c r="E51" s="47"/>
      <c r="F51" s="3"/>
      <c r="I51" s="49"/>
      <c r="J51" s="50"/>
      <c r="K51" s="49"/>
      <c r="L51" s="50"/>
      <c r="M51" s="21"/>
      <c r="N51" s="12">
        <f>IF(AND(J53="Bracket",M51="W"),1,IF(AND(J53="Dual",M51="W"),2,0))</f>
        <v>0</v>
      </c>
      <c r="O51" s="6"/>
    </row>
    <row r="52" spans="1:15" ht="10.5" customHeight="1">
      <c r="A52" s="45">
        <f>(SUM(N3,E28,E45,N20,N38,N53)-C50)</f>
        <v>0</v>
      </c>
      <c r="B52" s="45"/>
      <c r="C52" s="17"/>
      <c r="D52" s="66"/>
      <c r="E52" s="66"/>
      <c r="F52" s="3"/>
      <c r="I52" s="51"/>
      <c r="J52" s="51"/>
      <c r="K52" s="49"/>
      <c r="L52" s="50"/>
      <c r="M52" s="21"/>
      <c r="N52" s="12">
        <f>IF(AND(J53="Bracket",M52="W"),1,IF(AND(J53="Dual",M52="W"),2,0))</f>
        <v>0</v>
      </c>
      <c r="O52" s="6"/>
    </row>
    <row r="53" spans="1:15" ht="10.5" customHeight="1">
      <c r="A53" s="45"/>
      <c r="B53" s="45"/>
      <c r="C53" s="16" t="s">
        <v>39</v>
      </c>
      <c r="D53" s="48">
        <f>IF(AND(D49=0,D51=0),0,(D49/(D49+D51)))</f>
        <v>0</v>
      </c>
      <c r="E53" s="48"/>
      <c r="F53" s="3"/>
      <c r="I53" s="5" t="s">
        <v>29</v>
      </c>
      <c r="J53" s="39"/>
      <c r="K53" s="9"/>
      <c r="L53" s="9"/>
      <c r="M53" s="9"/>
      <c r="N53" s="41">
        <f>IF(J53="Dual",SUM(N43:N52),IF(J53="Bracket",(SUM(N43:N52)+SUM(I55:L55)),0))</f>
        <v>0</v>
      </c>
      <c r="O53" s="42"/>
    </row>
    <row r="54" spans="1:15" ht="10.5" customHeight="1">
      <c r="A54" s="45"/>
      <c r="B54" s="45"/>
      <c r="F54" s="3"/>
      <c r="I54" s="5" t="s">
        <v>30</v>
      </c>
      <c r="J54" s="40"/>
      <c r="K54" s="44" t="s">
        <v>36</v>
      </c>
      <c r="L54" s="44"/>
      <c r="M54" s="44"/>
      <c r="N54" s="43"/>
      <c r="O54" s="43"/>
    </row>
    <row r="55" spans="1:12" ht="10.5" customHeight="1">
      <c r="A55" s="11">
        <f>COUNTIF(E8:E21,"W")</f>
        <v>0</v>
      </c>
      <c r="B55" s="11">
        <f>COUNTIF(E23:E24,"W")</f>
        <v>0</v>
      </c>
      <c r="C55" s="11">
        <f>COUNTIF(E26:E27,"W")</f>
        <v>0</v>
      </c>
      <c r="D55" s="11">
        <f>COUNTIF(D35:D44,"W")</f>
        <v>0</v>
      </c>
      <c r="E55" s="11">
        <f>COUNTIF(M28:M37,"W")</f>
        <v>0</v>
      </c>
      <c r="F55" s="11">
        <f>COUNTIF(M46:M52,"W")</f>
        <v>0</v>
      </c>
      <c r="G55" s="11">
        <f>COUNTIF(M10:M19,"W")</f>
        <v>0</v>
      </c>
      <c r="I55" s="11">
        <f>IF(AND(K44="14+",M44="First"),16,IF(AND(K44="14+",M44="Second"),12,IF(AND(K44="14+",M44="Third"),9,IF(AND(K44="14+",M44="Fourth"),6,IF(AND(K44="14+",M44="Fifth"),3,IF(AND(K44="14+",M44="Sixth"),2,0))))))</f>
        <v>0</v>
      </c>
      <c r="J55" s="11">
        <f>IF(AND(K44="10-13",M44="First"),12,IF(AND(K44="10-13",M44="Second"),9,IF(AND(K44="10-13",M44="Third"),6,IF(AND(K44="10-13",M44="Fourth"),4,0))))</f>
        <v>0</v>
      </c>
      <c r="K55" s="11">
        <f>IF(AND(K44="7-9",M44="First"),9,IF(AND(K44="7-9",M44="Second"),7,IF(AND(K44="7-9",M44="Third"),5,IF(AND(K44="7-9",M44="Fourth"),3,0))))</f>
        <v>0</v>
      </c>
      <c r="L55" s="11">
        <f>IF(AND(K44="5-6",M44="First"),7,IF(AND(K44="5-6",M44="Second"),5,IF(AND(K44="5-6",M44="Third"),3,IF(AND(K44="5-6",M44="Fourth"),0,0))))</f>
        <v>0</v>
      </c>
    </row>
    <row r="56" spans="1:7" ht="10.5" customHeight="1">
      <c r="A56" s="11">
        <f>COUNTIF(E8:E21,"L")</f>
        <v>0</v>
      </c>
      <c r="B56" s="11">
        <f>COUNTIF(E23:E24,"L")</f>
        <v>0</v>
      </c>
      <c r="C56" s="11">
        <f>COUNTIF(E26:E27,"L")</f>
        <v>0</v>
      </c>
      <c r="D56" s="11">
        <f>COUNTIF(D35:D44,"L")</f>
        <v>0</v>
      </c>
      <c r="E56" s="11">
        <f>COUNTIF(M28:M37,"L")</f>
        <v>0</v>
      </c>
      <c r="F56" s="11">
        <f>COUNTIF(M46:M52,"L")</f>
        <v>0</v>
      </c>
      <c r="G56" s="11">
        <f>COUNTIF(M10:M19,"L")</f>
        <v>0</v>
      </c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sheetProtection password="D6B3" sheet="1" objects="1" scenarios="1"/>
  <mergeCells count="141">
    <mergeCell ref="E3:F3"/>
    <mergeCell ref="G3:I3"/>
    <mergeCell ref="J1:L1"/>
    <mergeCell ref="E4:F4"/>
    <mergeCell ref="A37:B37"/>
    <mergeCell ref="A38:B38"/>
    <mergeCell ref="A39:B39"/>
    <mergeCell ref="E35:F35"/>
    <mergeCell ref="A1:B1"/>
    <mergeCell ref="C1:E1"/>
    <mergeCell ref="F1:G1"/>
    <mergeCell ref="A5:F5"/>
    <mergeCell ref="A7:F7"/>
    <mergeCell ref="C3:D3"/>
    <mergeCell ref="B31:C31"/>
    <mergeCell ref="E31:F31"/>
    <mergeCell ref="A34:B34"/>
    <mergeCell ref="E34:F34"/>
    <mergeCell ref="A35:B35"/>
    <mergeCell ref="A36:B36"/>
    <mergeCell ref="D49:E49"/>
    <mergeCell ref="D52:E52"/>
    <mergeCell ref="E42:F42"/>
    <mergeCell ref="E43:F43"/>
    <mergeCell ref="E36:F36"/>
    <mergeCell ref="E37:F37"/>
    <mergeCell ref="E38:F38"/>
    <mergeCell ref="E39:F39"/>
    <mergeCell ref="A41:B41"/>
    <mergeCell ref="A22:F22"/>
    <mergeCell ref="A25:F25"/>
    <mergeCell ref="E28:F29"/>
    <mergeCell ref="M6:N6"/>
    <mergeCell ref="M7:N7"/>
    <mergeCell ref="M8:N8"/>
    <mergeCell ref="I9:J9"/>
    <mergeCell ref="I17:J17"/>
    <mergeCell ref="I18:J18"/>
    <mergeCell ref="A40:B40"/>
    <mergeCell ref="E40:F40"/>
    <mergeCell ref="E41:F41"/>
    <mergeCell ref="E44:F44"/>
    <mergeCell ref="E33:F33"/>
    <mergeCell ref="E32:F32"/>
    <mergeCell ref="A32:B32"/>
    <mergeCell ref="A44:B44"/>
    <mergeCell ref="A43:B43"/>
    <mergeCell ref="A42:B42"/>
    <mergeCell ref="K9:L9"/>
    <mergeCell ref="K10:L10"/>
    <mergeCell ref="K11:L11"/>
    <mergeCell ref="K12:L12"/>
    <mergeCell ref="K13:L13"/>
    <mergeCell ref="N3:O4"/>
    <mergeCell ref="K18:L18"/>
    <mergeCell ref="K19:L19"/>
    <mergeCell ref="I11:J11"/>
    <mergeCell ref="I12:J12"/>
    <mergeCell ref="I13:J13"/>
    <mergeCell ref="I10:J10"/>
    <mergeCell ref="I14:J14"/>
    <mergeCell ref="I15:J15"/>
    <mergeCell ref="I16:J16"/>
    <mergeCell ref="I19:J19"/>
    <mergeCell ref="I7:J7"/>
    <mergeCell ref="J6:K6"/>
    <mergeCell ref="J20:J21"/>
    <mergeCell ref="N20:O21"/>
    <mergeCell ref="K21:M21"/>
    <mergeCell ref="K14:L14"/>
    <mergeCell ref="K15:L15"/>
    <mergeCell ref="K16:L16"/>
    <mergeCell ref="K17:L17"/>
    <mergeCell ref="K33:L33"/>
    <mergeCell ref="I28:J28"/>
    <mergeCell ref="K28:L28"/>
    <mergeCell ref="I29:J29"/>
    <mergeCell ref="K29:L29"/>
    <mergeCell ref="I30:J30"/>
    <mergeCell ref="K30:L30"/>
    <mergeCell ref="K27:L27"/>
    <mergeCell ref="B45:B46"/>
    <mergeCell ref="C29:D29"/>
    <mergeCell ref="C46:D46"/>
    <mergeCell ref="E45:F46"/>
    <mergeCell ref="I31:J31"/>
    <mergeCell ref="K31:L31"/>
    <mergeCell ref="I32:J32"/>
    <mergeCell ref="K32:L32"/>
    <mergeCell ref="I33:J33"/>
    <mergeCell ref="I35:J35"/>
    <mergeCell ref="K35:L35"/>
    <mergeCell ref="I36:J36"/>
    <mergeCell ref="K36:L36"/>
    <mergeCell ref="J24:K24"/>
    <mergeCell ref="M24:N24"/>
    <mergeCell ref="I25:J25"/>
    <mergeCell ref="M25:N25"/>
    <mergeCell ref="M26:N26"/>
    <mergeCell ref="I27:J27"/>
    <mergeCell ref="A33:B33"/>
    <mergeCell ref="J42:K42"/>
    <mergeCell ref="M42:N42"/>
    <mergeCell ref="I37:J37"/>
    <mergeCell ref="K37:L37"/>
    <mergeCell ref="J38:J39"/>
    <mergeCell ref="K39:M39"/>
    <mergeCell ref="N38:O39"/>
    <mergeCell ref="I34:J34"/>
    <mergeCell ref="K34:L34"/>
    <mergeCell ref="M43:N43"/>
    <mergeCell ref="M44:N44"/>
    <mergeCell ref="I45:J45"/>
    <mergeCell ref="K45:L45"/>
    <mergeCell ref="I46:J46"/>
    <mergeCell ref="K46:L46"/>
    <mergeCell ref="I43:J43"/>
    <mergeCell ref="I49:J49"/>
    <mergeCell ref="K49:L49"/>
    <mergeCell ref="I47:J47"/>
    <mergeCell ref="K47:L47"/>
    <mergeCell ref="I48:J48"/>
    <mergeCell ref="K48:L48"/>
    <mergeCell ref="D51:E51"/>
    <mergeCell ref="D53:E53"/>
    <mergeCell ref="I50:J50"/>
    <mergeCell ref="K50:L50"/>
    <mergeCell ref="I51:J51"/>
    <mergeCell ref="K51:L51"/>
    <mergeCell ref="I52:J52"/>
    <mergeCell ref="K52:L52"/>
    <mergeCell ref="A30:F30"/>
    <mergeCell ref="I23:N23"/>
    <mergeCell ref="I41:N41"/>
    <mergeCell ref="I5:N5"/>
    <mergeCell ref="A2:O2"/>
    <mergeCell ref="J53:J54"/>
    <mergeCell ref="N53:O54"/>
    <mergeCell ref="K54:M54"/>
    <mergeCell ref="A52:B54"/>
    <mergeCell ref="A49:B51"/>
  </mergeCells>
  <dataValidations count="10">
    <dataValidation type="list" allowBlank="1" showInputMessage="1" showErrorMessage="1" sqref="N1">
      <formula1>"9, 10, 11, 12"</formula1>
    </dataValidation>
    <dataValidation type="list" allowBlank="1" showInputMessage="1" showErrorMessage="1" sqref="B3">
      <formula1>"106, 113, 120, 126, 132, 138, 145, 152, 160, 170, 182, 195, 220, 285"</formula1>
    </dataValidation>
    <dataValidation type="list" allowBlank="1" showInputMessage="1" showErrorMessage="1" sqref="J53:J54 J20:J21 J38:J39 B45:B46">
      <formula1>"Bracket, Dual"</formula1>
    </dataValidation>
    <dataValidation type="list" allowBlank="1" showInputMessage="1" showErrorMessage="1" sqref="L46:L48 L28:L32 L10:L14">
      <formula1>"Dual Win, Bracket Win, L"</formula1>
    </dataValidation>
    <dataValidation type="list" allowBlank="1" showInputMessage="1" showErrorMessage="1" sqref="E8:E21 D35:D44 M46:M52 M28:M37 M10:M19 E26:E27 E23:E24">
      <formula1>"W, L"</formula1>
    </dataValidation>
    <dataValidation type="list" allowBlank="1" showInputMessage="1" showErrorMessage="1" sqref="J3">
      <formula1>"DNP, First, Second, Third, Fourth, Fifth, Sixth"</formula1>
    </dataValidation>
    <dataValidation type="list" allowBlank="1" showInputMessage="1" showErrorMessage="1" sqref="E33:F33 M44:N44 M26:N26 M8:N8">
      <formula1>"NA, DNP, First, Second, Third, Fourth, Fifth, Sixth"</formula1>
    </dataValidation>
    <dataValidation type="list" allowBlank="1" showInputMessage="1" showErrorMessage="1" sqref="C33 K44 K26 K8">
      <formula1>"14+, 10-13, 7-9, 5-6, 4"</formula1>
    </dataValidation>
    <dataValidation type="list" allowBlank="1" showInputMessage="1" showErrorMessage="1" sqref="E3:F3">
      <formula1>"DNP, First, Second, Third, Fourth, Fifth,Sixth"</formula1>
    </dataValidation>
    <dataValidation type="list" allowBlank="1" showInputMessage="1" showErrorMessage="1" sqref="H1">
      <formula1>"106, 113, 120, 126, 132, 138, 145, 152, 160, 170, 182, 195, 220, 285"</formula1>
    </dataValidation>
  </dataValidations>
  <printOptions/>
  <pageMargins left="0.25" right="0.25" top="0.19791666666666666" bottom="0.19791666666666666" header="0.10416666666666667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MCPS</dc:creator>
  <cp:keywords/>
  <dc:description/>
  <cp:lastModifiedBy>jmasterman</cp:lastModifiedBy>
  <cp:lastPrinted>2011-02-11T16:25:53Z</cp:lastPrinted>
  <dcterms:created xsi:type="dcterms:W3CDTF">2011-02-11T02:36:59Z</dcterms:created>
  <dcterms:modified xsi:type="dcterms:W3CDTF">2014-09-03T22:03:26Z</dcterms:modified>
  <cp:category/>
  <cp:version/>
  <cp:contentType/>
  <cp:contentStatus/>
</cp:coreProperties>
</file>